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RPS DAN SILABUS\KURIKULUM 2016\"/>
    </mc:Choice>
  </mc:AlternateContent>
  <bookViews>
    <workbookView xWindow="13860" yWindow="0" windowWidth="18705" windowHeight="6900" activeTab="2"/>
  </bookViews>
  <sheets>
    <sheet name="Silabus" sheetId="5" r:id="rId1"/>
    <sheet name="RPS1" sheetId="1" r:id="rId2"/>
    <sheet name="RPS2" sheetId="4" r:id="rId3"/>
    <sheet name="Input Kode Matkul" sheetId="10" r:id="rId4"/>
    <sheet name="Input A" sheetId="3" r:id="rId5"/>
    <sheet name="Input B" sheetId="9" r:id="rId6"/>
    <sheet name="CPL" sheetId="14" r:id="rId7"/>
    <sheet name="RPS Isi (2)" sheetId="8" r:id="rId8"/>
  </sheets>
  <externalReferences>
    <externalReference r:id="rId9"/>
  </externalReferences>
  <definedNames>
    <definedName name="_xlnm._FilterDatabase" localSheetId="4" hidden="1">'Input A'!$D$113:$D$120</definedName>
    <definedName name="_xlnm._FilterDatabase" localSheetId="5" hidden="1">'Input B'!$L$22:$N$30</definedName>
    <definedName name="KUR">'Input Kode Matkul'!$B$6:$E$140</definedName>
    <definedName name="KURIKULUM">'Input Kode Matkul'!$B$6:$E$140</definedName>
    <definedName name="NO_URUT">'Input Kode Matkul'!$A$6:$E$140</definedName>
    <definedName name="_xlnm.Print_Area" localSheetId="5">'Input B'!$B$2:$P$3</definedName>
    <definedName name="_xlnm.Print_Area" localSheetId="7">'RPS Isi (2)'!$A$1:$I$61</definedName>
    <definedName name="_xlnm.Print_Area" localSheetId="1">'RPS1'!$A$1:$H$57</definedName>
    <definedName name="_xlnm.Print_Area" localSheetId="2">'RPS2'!$A$1:$I$19</definedName>
    <definedName name="_xlnm.Print_Area" localSheetId="0">Silabus!$A$1:$D$71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0" i="1"/>
  <c r="E21" i="1"/>
  <c r="E22" i="1"/>
  <c r="E18" i="1"/>
  <c r="B16" i="1" l="1"/>
  <c r="B15" i="1"/>
  <c r="B14" i="1"/>
  <c r="B13" i="1"/>
  <c r="B12" i="1"/>
  <c r="B11" i="1"/>
  <c r="B10" i="1"/>
  <c r="B9" i="1"/>
  <c r="E31" i="3" l="1"/>
  <c r="E32" i="3"/>
  <c r="E33" i="3"/>
  <c r="E37" i="3" l="1"/>
  <c r="E38" i="3"/>
  <c r="E39" i="3"/>
  <c r="E40" i="3"/>
  <c r="E41" i="3"/>
  <c r="E42" i="3"/>
  <c r="E43" i="3"/>
  <c r="E44" i="3"/>
  <c r="E45" i="3"/>
  <c r="E46" i="3"/>
  <c r="E47" i="3"/>
  <c r="E48" i="3"/>
  <c r="E49" i="3"/>
  <c r="E50" i="3"/>
  <c r="E51" i="3"/>
  <c r="E52" i="3"/>
  <c r="D10" i="5" l="1"/>
  <c r="D12" i="5"/>
  <c r="B55" i="5" l="1"/>
  <c r="B56" i="5"/>
  <c r="B57" i="5"/>
  <c r="B58" i="5"/>
  <c r="B59" i="5"/>
  <c r="B60" i="5"/>
  <c r="B54" i="5"/>
  <c r="B51" i="5"/>
  <c r="B52" i="5"/>
  <c r="B50" i="5"/>
  <c r="B19" i="5"/>
  <c r="E34" i="3"/>
  <c r="E35" i="3"/>
  <c r="B16" i="5"/>
  <c r="F5" i="4" l="1"/>
  <c r="D4" i="4"/>
  <c r="D5" i="4"/>
  <c r="D6" i="4"/>
  <c r="D7" i="4"/>
  <c r="D8" i="4"/>
  <c r="D9" i="4"/>
  <c r="D10" i="4"/>
  <c r="D12" i="4"/>
  <c r="D13" i="4"/>
  <c r="D14" i="4"/>
  <c r="D15" i="4"/>
  <c r="D16" i="4"/>
  <c r="D17" i="4"/>
  <c r="D18" i="4"/>
  <c r="E3" i="10" l="1"/>
  <c r="D3" i="10"/>
  <c r="C3" i="10"/>
  <c r="B3" i="10"/>
  <c r="E8" i="3" l="1"/>
  <c r="E5" i="3"/>
  <c r="D6" i="5" s="1"/>
  <c r="E4" i="3"/>
  <c r="E7" i="3" l="1"/>
  <c r="G13" i="4"/>
  <c r="G14" i="4"/>
  <c r="G15" i="4"/>
  <c r="G16" i="4"/>
  <c r="G17" i="4"/>
  <c r="G18" i="4"/>
  <c r="G12" i="4"/>
  <c r="G5" i="4"/>
  <c r="G6" i="4"/>
  <c r="G7" i="4"/>
  <c r="G8" i="4"/>
  <c r="G9" i="4"/>
  <c r="G10" i="4"/>
  <c r="G4" i="4"/>
  <c r="F13" i="4"/>
  <c r="F14" i="4"/>
  <c r="F15" i="4"/>
  <c r="F16" i="4"/>
  <c r="F17" i="4"/>
  <c r="F18" i="4"/>
  <c r="F12" i="4"/>
  <c r="F6" i="4"/>
  <c r="F7" i="4"/>
  <c r="F8" i="4"/>
  <c r="F9" i="4"/>
  <c r="F10" i="4"/>
  <c r="F4" i="4"/>
  <c r="D76" i="3" l="1"/>
  <c r="P19" i="9" s="1"/>
  <c r="I19" i="4" s="1"/>
  <c r="D75" i="3"/>
  <c r="E4" i="9"/>
  <c r="D4" i="9" s="1"/>
  <c r="B4" i="4" s="1"/>
  <c r="D38" i="5"/>
  <c r="D46" i="5"/>
  <c r="I4" i="4"/>
  <c r="H13" i="4"/>
  <c r="H14" i="4"/>
  <c r="H15" i="4"/>
  <c r="H16" i="4"/>
  <c r="H17" i="4"/>
  <c r="H18" i="4"/>
  <c r="H12" i="4"/>
  <c r="H5" i="4"/>
  <c r="H6" i="4"/>
  <c r="H7" i="4"/>
  <c r="H8" i="4"/>
  <c r="H9" i="4"/>
  <c r="H10" i="4"/>
  <c r="H4" i="4"/>
  <c r="E73" i="3" l="1"/>
  <c r="D28" i="5"/>
  <c r="P11" i="9"/>
  <c r="D27" i="5" s="1"/>
  <c r="E74" i="3"/>
  <c r="C4" i="4"/>
  <c r="D16" i="3"/>
  <c r="D17" i="3"/>
  <c r="D18" i="3"/>
  <c r="D19" i="3"/>
  <c r="D20" i="3"/>
  <c r="D15" i="3"/>
  <c r="D102" i="3"/>
  <c r="B57" i="1" s="1"/>
  <c r="D98" i="3"/>
  <c r="F55" i="1" s="1"/>
  <c r="D97" i="3"/>
  <c r="F54" i="1" s="1"/>
  <c r="D96" i="3"/>
  <c r="F53" i="1" s="1"/>
  <c r="D93" i="3"/>
  <c r="B54" i="1" s="1"/>
  <c r="D94" i="3"/>
  <c r="B55" i="1" s="1"/>
  <c r="D92" i="3"/>
  <c r="B53" i="1" s="1"/>
  <c r="D84" i="3"/>
  <c r="B46" i="1" s="1"/>
  <c r="D85" i="3"/>
  <c r="B47" i="1" s="1"/>
  <c r="D86" i="3"/>
  <c r="B48" i="1" s="1"/>
  <c r="D87" i="3"/>
  <c r="B49" i="1" s="1"/>
  <c r="D88" i="3"/>
  <c r="B50" i="1" s="1"/>
  <c r="D89" i="3"/>
  <c r="B51" i="1" s="1"/>
  <c r="D83" i="3"/>
  <c r="B45" i="1" s="1"/>
  <c r="D80" i="3"/>
  <c r="B42" i="1" s="1"/>
  <c r="D81" i="3"/>
  <c r="B43" i="1" s="1"/>
  <c r="D79" i="3"/>
  <c r="E31" i="1"/>
  <c r="E39" i="1"/>
  <c r="D56" i="3"/>
  <c r="D57" i="3"/>
  <c r="D58" i="3"/>
  <c r="D59" i="3"/>
  <c r="D60" i="3"/>
  <c r="D61" i="3"/>
  <c r="D63" i="3"/>
  <c r="D64" i="3"/>
  <c r="D65" i="3"/>
  <c r="D66" i="3"/>
  <c r="D67" i="3"/>
  <c r="D68" i="3"/>
  <c r="D69" i="3"/>
  <c r="D55" i="3"/>
  <c r="D29" i="3"/>
  <c r="B23" i="1" s="1"/>
  <c r="D8" i="3"/>
  <c r="G3" i="1" s="1"/>
  <c r="D9" i="5" s="1"/>
  <c r="D7" i="3"/>
  <c r="F3" i="1" s="1"/>
  <c r="D8" i="5" s="1"/>
  <c r="D5" i="3"/>
  <c r="A3" i="1" s="1"/>
  <c r="D4" i="3"/>
  <c r="E3" i="1" s="1"/>
  <c r="D7" i="5" s="1"/>
  <c r="D12" i="3"/>
  <c r="G6" i="1" s="1"/>
  <c r="D11" i="3"/>
  <c r="E6" i="1" s="1"/>
  <c r="D10" i="3"/>
  <c r="F6" i="1" s="1"/>
  <c r="I11" i="4" l="1"/>
  <c r="E24" i="1"/>
  <c r="D31" i="5"/>
  <c r="E35" i="1"/>
  <c r="D42" i="5"/>
  <c r="E30" i="1"/>
  <c r="D37" i="5"/>
  <c r="E26" i="1"/>
  <c r="D33" i="5"/>
  <c r="E38" i="1"/>
  <c r="D45" i="5"/>
  <c r="E34" i="1"/>
  <c r="D41" i="5"/>
  <c r="E29" i="1"/>
  <c r="D36" i="5"/>
  <c r="E25" i="1"/>
  <c r="D32" i="5"/>
  <c r="E37" i="1"/>
  <c r="D44" i="5"/>
  <c r="E33" i="1"/>
  <c r="D40" i="5"/>
  <c r="E28" i="1"/>
  <c r="D35" i="5"/>
  <c r="E36" i="1"/>
  <c r="D43" i="5"/>
  <c r="E32" i="1"/>
  <c r="D39" i="5"/>
  <c r="E27" i="1"/>
  <c r="D34" i="5"/>
  <c r="B41" i="1"/>
  <c r="E100" i="3"/>
  <c r="D9" i="3"/>
  <c r="H3" i="1" s="1"/>
  <c r="D100" i="3" l="1"/>
  <c r="B56" i="1" s="1"/>
  <c r="D13" i="5"/>
  <c r="P13" i="9"/>
  <c r="I13" i="4" s="1"/>
  <c r="P14" i="9"/>
  <c r="I14" i="4" s="1"/>
  <c r="P15" i="9"/>
  <c r="I15" i="4" s="1"/>
  <c r="P16" i="9"/>
  <c r="I16" i="4" s="1"/>
  <c r="P17" i="9"/>
  <c r="I17" i="4" s="1"/>
  <c r="P18" i="9"/>
  <c r="I18" i="4" s="1"/>
  <c r="P12" i="9"/>
  <c r="I12" i="4" s="1"/>
  <c r="P6" i="9"/>
  <c r="I6" i="4" s="1"/>
  <c r="P7" i="9"/>
  <c r="I7" i="4" s="1"/>
  <c r="P8" i="9"/>
  <c r="I8" i="4" s="1"/>
  <c r="P9" i="9"/>
  <c r="I9" i="4" s="1"/>
  <c r="P10" i="9"/>
  <c r="I10" i="4" s="1"/>
  <c r="P5" i="9"/>
  <c r="I4" i="9"/>
  <c r="E11" i="9"/>
  <c r="D11" i="9" s="1"/>
  <c r="E12" i="9"/>
  <c r="E13" i="9"/>
  <c r="E14" i="9"/>
  <c r="E15" i="9"/>
  <c r="E16" i="9"/>
  <c r="E17" i="9"/>
  <c r="E18" i="9"/>
  <c r="E19" i="9"/>
  <c r="D19" i="9" s="1"/>
  <c r="E5" i="9"/>
  <c r="E6" i="9"/>
  <c r="E7" i="9"/>
  <c r="E8" i="9"/>
  <c r="E9" i="9"/>
  <c r="E10" i="9"/>
  <c r="E4" i="4" l="1"/>
  <c r="I6" i="9"/>
  <c r="E6" i="4" s="1"/>
  <c r="I10" i="9"/>
  <c r="E10" i="4" s="1"/>
  <c r="I14" i="9"/>
  <c r="E14" i="4" s="1"/>
  <c r="I18" i="9"/>
  <c r="E18" i="4" s="1"/>
  <c r="I7" i="9"/>
  <c r="E7" i="4" s="1"/>
  <c r="I11" i="9"/>
  <c r="I15" i="9"/>
  <c r="E15" i="4" s="1"/>
  <c r="I19" i="9"/>
  <c r="I8" i="9"/>
  <c r="E8" i="4" s="1"/>
  <c r="I12" i="9"/>
  <c r="E12" i="4" s="1"/>
  <c r="I16" i="9"/>
  <c r="E16" i="4" s="1"/>
  <c r="I5" i="9"/>
  <c r="E5" i="4" s="1"/>
  <c r="I9" i="9"/>
  <c r="E9" i="4" s="1"/>
  <c r="I13" i="9"/>
  <c r="E13" i="4" s="1"/>
  <c r="I17" i="9"/>
  <c r="E17" i="4" s="1"/>
  <c r="C10" i="4"/>
  <c r="D10" i="9"/>
  <c r="B10" i="4" s="1"/>
  <c r="C9" i="4"/>
  <c r="D9" i="9"/>
  <c r="B9" i="4" s="1"/>
  <c r="C5" i="4"/>
  <c r="D5" i="9"/>
  <c r="B5" i="4" s="1"/>
  <c r="C16" i="4"/>
  <c r="D16" i="9"/>
  <c r="B16" i="4" s="1"/>
  <c r="D12" i="9"/>
  <c r="B12" i="4" s="1"/>
  <c r="C12" i="4"/>
  <c r="C6" i="4"/>
  <c r="D6" i="9"/>
  <c r="B6" i="4" s="1"/>
  <c r="C17" i="4"/>
  <c r="D17" i="9"/>
  <c r="B17" i="4" s="1"/>
  <c r="C13" i="4"/>
  <c r="D13" i="9"/>
  <c r="B13" i="4" s="1"/>
  <c r="D8" i="9"/>
  <c r="B8" i="4" s="1"/>
  <c r="C8" i="4"/>
  <c r="C15" i="4"/>
  <c r="D15" i="9"/>
  <c r="B15" i="4" s="1"/>
  <c r="D7" i="9"/>
  <c r="B7" i="4" s="1"/>
  <c r="C7" i="4"/>
  <c r="D18" i="9"/>
  <c r="B18" i="4" s="1"/>
  <c r="C18" i="4"/>
  <c r="D14" i="9"/>
  <c r="B14" i="4" s="1"/>
  <c r="C14" i="4"/>
  <c r="D25" i="5"/>
  <c r="D26" i="5"/>
  <c r="I5" i="4"/>
</calcChain>
</file>

<file path=xl/sharedStrings.xml><?xml version="1.0" encoding="utf-8"?>
<sst xmlns="http://schemas.openxmlformats.org/spreadsheetml/2006/main" count="905" uniqueCount="365">
  <si>
    <t>Nama Mata Kuliah</t>
  </si>
  <si>
    <t>Kode Mata Kuliah</t>
  </si>
  <si>
    <t>Bobot (sks)</t>
  </si>
  <si>
    <t>Semester</t>
  </si>
  <si>
    <t>Tgl Penyusunan</t>
  </si>
  <si>
    <t>Ketua Prodi</t>
  </si>
  <si>
    <t>S</t>
  </si>
  <si>
    <t>P</t>
  </si>
  <si>
    <t>KU</t>
  </si>
  <si>
    <t>KK</t>
  </si>
  <si>
    <t>CPMK (Capaian Pembelajaran Mata Kuliah)</t>
  </si>
  <si>
    <t>CPMK 1</t>
  </si>
  <si>
    <t>CPMK 2</t>
  </si>
  <si>
    <t>CPMK 3</t>
  </si>
  <si>
    <t>CPMK 4</t>
  </si>
  <si>
    <t>CPMK 5</t>
  </si>
  <si>
    <t>Deskripsi Singkat MK</t>
  </si>
  <si>
    <t>Referensi</t>
  </si>
  <si>
    <t>Utama</t>
  </si>
  <si>
    <t>Pendukung</t>
  </si>
  <si>
    <t>Media</t>
  </si>
  <si>
    <t>Perangkat Lunak:</t>
  </si>
  <si>
    <t>Perangkat keras:</t>
  </si>
  <si>
    <t>Ujian Tengah Semester (UTS)</t>
  </si>
  <si>
    <t>Ujian Akhir Semester (UAS)</t>
  </si>
  <si>
    <t>Minggu Ke-</t>
  </si>
  <si>
    <t>Bahan Kajian</t>
  </si>
  <si>
    <t>Bahan Kajian 
(Materi Pembelajaran)</t>
  </si>
  <si>
    <t>Bentuk dan Metode Pembelajaran</t>
  </si>
  <si>
    <t>Estimasi Waktu</t>
  </si>
  <si>
    <t>Pengalaman Belajar Mahasiswa</t>
  </si>
  <si>
    <t>Kriteria &amp; Bentuk</t>
  </si>
  <si>
    <t>Indikator</t>
  </si>
  <si>
    <t>Bobot (%)</t>
  </si>
  <si>
    <t>Penilaian</t>
  </si>
  <si>
    <t>Koordinator 
Pengembang RPS</t>
  </si>
  <si>
    <t>(1)</t>
  </si>
  <si>
    <t>(2)</t>
  </si>
  <si>
    <t>(3)</t>
  </si>
  <si>
    <t>(4)</t>
  </si>
  <si>
    <t>(5)</t>
  </si>
  <si>
    <t>(6)</t>
  </si>
  <si>
    <t>(7)</t>
  </si>
  <si>
    <t>(8)</t>
  </si>
  <si>
    <t>(9)</t>
  </si>
  <si>
    <t>Bentuk:</t>
  </si>
  <si>
    <t>Metode:</t>
  </si>
  <si>
    <t>Kriteria:</t>
  </si>
  <si>
    <t>UJIAN TENGAH SEMESTER (UTS)</t>
  </si>
  <si>
    <t>UJIAN AKHIR SEMESTER (UAS)</t>
  </si>
  <si>
    <t>Sub-CPMK
(Kemampuan akhir yang direncanakan)</t>
  </si>
  <si>
    <t>1. Identitas Mata Kuliah</t>
  </si>
  <si>
    <t>Jumlah sks</t>
  </si>
  <si>
    <t>Kelompok Mata Kuliah</t>
  </si>
  <si>
    <t>Program Studi</t>
  </si>
  <si>
    <t>Prasyarat</t>
  </si>
  <si>
    <t>Dosen</t>
  </si>
  <si>
    <t>:</t>
  </si>
  <si>
    <t>2. Tujuan</t>
  </si>
  <si>
    <t>Deskripsi Isi</t>
  </si>
  <si>
    <t>Pendekatan Pembelajaran/Metode</t>
  </si>
  <si>
    <t>3. Evaluasi</t>
  </si>
  <si>
    <t>4. Rincian Materi</t>
  </si>
  <si>
    <t>Pertemuan 1</t>
  </si>
  <si>
    <t>Pertemuan 2</t>
  </si>
  <si>
    <t>Pertemuan 3</t>
  </si>
  <si>
    <t>Pertemuan 4</t>
  </si>
  <si>
    <t>Pertemuan 5</t>
  </si>
  <si>
    <t>Pertemuan 6</t>
  </si>
  <si>
    <t>Pertemuan 7</t>
  </si>
  <si>
    <t>Pertemuan 8</t>
  </si>
  <si>
    <t>Pertemuan 9</t>
  </si>
  <si>
    <t>Pertemuan 10</t>
  </si>
  <si>
    <t>Pertemuan 11</t>
  </si>
  <si>
    <t>Pertemuan 12</t>
  </si>
  <si>
    <t>Pertemuan 13</t>
  </si>
  <si>
    <t>Pertemuan 14</t>
  </si>
  <si>
    <t>Pertemuan 15</t>
  </si>
  <si>
    <t>Pertemuan 16</t>
  </si>
  <si>
    <t>SILABUS</t>
  </si>
  <si>
    <t>5. Referensi</t>
  </si>
  <si>
    <t>Aktivitas di kelas</t>
  </si>
  <si>
    <t xml:space="preserve">Tugas </t>
  </si>
  <si>
    <t>UTS</t>
  </si>
  <si>
    <t>UAS</t>
  </si>
  <si>
    <t>NAMA MATA KULIAH</t>
  </si>
  <si>
    <t>BOBOT (SKS)</t>
  </si>
  <si>
    <t>SEMESTER</t>
  </si>
  <si>
    <t>TGL PENYUSUNAN</t>
  </si>
  <si>
    <t>DOSEN PENGAMPU</t>
  </si>
  <si>
    <t>DOSEN PEMBINA</t>
  </si>
  <si>
    <t>DOSEN PEMBINA/
KOORDINATOR BIDANG KEAHLIAN</t>
  </si>
  <si>
    <t>DOSEN PENGAMPU/
KOORDINATOR PENGEMBANG RPS</t>
  </si>
  <si>
    <t>KETUA PRODI</t>
  </si>
  <si>
    <t>BAHAN KAJIAN/MATERI PEMBELAJARAN</t>
  </si>
  <si>
    <t>Pertemuan 1:</t>
  </si>
  <si>
    <t>Pertemuan 2:</t>
  </si>
  <si>
    <t>Pertemuan 3:</t>
  </si>
  <si>
    <t>Pertemuan 4:</t>
  </si>
  <si>
    <t>Pertemuan 5:</t>
  </si>
  <si>
    <t>Pertemuan 6:</t>
  </si>
  <si>
    <t>Pertemuan 7:</t>
  </si>
  <si>
    <t>Pertemuan 8:</t>
  </si>
  <si>
    <t>Pertemuan 9:</t>
  </si>
  <si>
    <t>Pertemuan 10:</t>
  </si>
  <si>
    <t>Pertemuan 11:</t>
  </si>
  <si>
    <t>Pertemuan 12:</t>
  </si>
  <si>
    <t>Pertemuan 13:</t>
  </si>
  <si>
    <t>Pertemuan 14:</t>
  </si>
  <si>
    <t>Pertemuan 15:</t>
  </si>
  <si>
    <t>Pertemuan 16:</t>
  </si>
  <si>
    <t xml:space="preserve">Mata Kuliah Prasyarat </t>
  </si>
  <si>
    <t>Dosen Pengampu</t>
  </si>
  <si>
    <t xml:space="preserve">Koordinator Bidang Keahlian </t>
  </si>
  <si>
    <t>REFERENSI</t>
  </si>
  <si>
    <t>MEDIA</t>
  </si>
  <si>
    <t>Perangkat lunak</t>
  </si>
  <si>
    <t>Perangkat keras</t>
  </si>
  <si>
    <t>MATA KULIAH PRASYARAT</t>
  </si>
  <si>
    <t>Kata kunci</t>
  </si>
  <si>
    <t>Mahasiswa mampu menjelaskan</t>
  </si>
  <si>
    <t>Mahasiswa mampu mendemonstrasikan</t>
  </si>
  <si>
    <t>Mahasiswa mampu mendiskusikan</t>
  </si>
  <si>
    <t>Kata Kunci</t>
  </si>
  <si>
    <t>Ceramah</t>
  </si>
  <si>
    <t>Problem solving</t>
  </si>
  <si>
    <t>Diskusi kelompok</t>
  </si>
  <si>
    <t>Tanya jawab</t>
  </si>
  <si>
    <t>Role playing</t>
  </si>
  <si>
    <t>Mind mapping</t>
  </si>
  <si>
    <t>Resitasi</t>
  </si>
  <si>
    <t>Estimasi Waktu
(jml tatap muka x sks x 50 menit)</t>
  </si>
  <si>
    <t>tatap muka</t>
  </si>
  <si>
    <t>sks</t>
  </si>
  <si>
    <t>alokasi</t>
  </si>
  <si>
    <t>50"</t>
  </si>
  <si>
    <t>Mengkaji</t>
  </si>
  <si>
    <t>Mendiskusikan</t>
  </si>
  <si>
    <t>Membuat resume</t>
  </si>
  <si>
    <t>Mempraktikkan</t>
  </si>
  <si>
    <t>Menyusun artikel</t>
  </si>
  <si>
    <t>Menyusun makalah</t>
  </si>
  <si>
    <t xml:space="preserve">Mempresentasikan </t>
  </si>
  <si>
    <t>Presentasi</t>
  </si>
  <si>
    <t>Analisis kasus</t>
  </si>
  <si>
    <t>Praktik</t>
  </si>
  <si>
    <t>Resume</t>
  </si>
  <si>
    <t>Makalah</t>
  </si>
  <si>
    <t>Ketepatan dalam menjelaskan</t>
  </si>
  <si>
    <t>Ketepatan dalam menjabarkan</t>
  </si>
  <si>
    <t>Kesesuaian dalam mempraktikkan</t>
  </si>
  <si>
    <t>KODE</t>
  </si>
  <si>
    <t>MATA KULIAH</t>
  </si>
  <si>
    <t>SKS</t>
  </si>
  <si>
    <t>SMT</t>
  </si>
  <si>
    <t>Psikologi Umum</t>
  </si>
  <si>
    <t>Pengantar Filsafat Pendidikan</t>
  </si>
  <si>
    <t>Pengantar Bimbingan dan Konseling</t>
  </si>
  <si>
    <t>Orientasi Profesi BK</t>
  </si>
  <si>
    <t>Bahasa Inggris</t>
  </si>
  <si>
    <t>Pendidikan Agama</t>
  </si>
  <si>
    <t>Pendidikan Olahraga</t>
  </si>
  <si>
    <t>Pendidikan Pancasila</t>
  </si>
  <si>
    <t>Landasan Pendidikan</t>
  </si>
  <si>
    <t>Sosioantropologi</t>
  </si>
  <si>
    <t>Kesehatan Mental</t>
  </si>
  <si>
    <t>Etika Pendidikan</t>
  </si>
  <si>
    <t>Epistemologi dan Logika Pendidikan</t>
  </si>
  <si>
    <t>Teori dan Pendekatan Konseling</t>
  </si>
  <si>
    <t>Teknologi Informasi dalam Bimbingan dan Konseling</t>
  </si>
  <si>
    <t>Psikologi Kepribadian</t>
  </si>
  <si>
    <t>Bahasa Indonesia</t>
  </si>
  <si>
    <t>Psikologi Pendidikan</t>
  </si>
  <si>
    <t>Seminar Pendidikan Agama</t>
  </si>
  <si>
    <t>Psikologi Konseling</t>
  </si>
  <si>
    <t>Teknik Bimbingan dan Konseling</t>
  </si>
  <si>
    <t>Praktikum Konseling Individual</t>
  </si>
  <si>
    <t>Psikologi Perkembangan Anak dan remaja</t>
  </si>
  <si>
    <t>Kapita Selekta Siliwangi dan Pendidikan Bela Negara</t>
  </si>
  <si>
    <t>Kurikulum dan Pembelajaran</t>
  </si>
  <si>
    <t>Pendidikan Kewarganegaraan</t>
  </si>
  <si>
    <t>Magang I</t>
  </si>
  <si>
    <t>Pengelolaan Pendidikan</t>
  </si>
  <si>
    <t>Bimbingan dan Konseling Belajar</t>
  </si>
  <si>
    <t>Bimbingan dan Konseling Karir</t>
  </si>
  <si>
    <t>Teori Perkembangan Dewasa dan Lansia</t>
  </si>
  <si>
    <t>Bimbingan dan Konseling Kelompok</t>
  </si>
  <si>
    <t>Psikologi Sosial</t>
  </si>
  <si>
    <t xml:space="preserve">Komunikasi Antar Pribadi </t>
  </si>
  <si>
    <t>Praktikum Bimbingan dan Konseling Kelompok</t>
  </si>
  <si>
    <t>Bimbingan dan Konseling Pribadi – Sosial</t>
  </si>
  <si>
    <t>Kewirausahaan</t>
  </si>
  <si>
    <t>Network Planning</t>
  </si>
  <si>
    <t>Konseling Multikultural</t>
  </si>
  <si>
    <t>Asesmen Individu Teknik Tes</t>
  </si>
  <si>
    <t>Asesmen Individu Teknik Non-Tes</t>
  </si>
  <si>
    <t>Praktikum Asesmen Individu Teknik Tes</t>
  </si>
  <si>
    <t>Praktikum Asesmen Individu Teknik Non-Tes</t>
  </si>
  <si>
    <t>Statistika 1</t>
  </si>
  <si>
    <t>Kurikulum BK</t>
  </si>
  <si>
    <t>BK Berkebutuhan Khusus</t>
  </si>
  <si>
    <t>Psikologi Abnormal dan Klinis</t>
  </si>
  <si>
    <t>Magang II</t>
  </si>
  <si>
    <t>Praktikum Bimbingan Klasikal</t>
  </si>
  <si>
    <t>Praktikum Studi Kasus</t>
  </si>
  <si>
    <t>Penelitian Kualitatif</t>
  </si>
  <si>
    <t>Praktikum Diagnosis Kesulitan Belajar</t>
  </si>
  <si>
    <t>Metode Penelitian BK</t>
  </si>
  <si>
    <t>Pengembangan Media BK</t>
  </si>
  <si>
    <t>Pendidikan Komparatif</t>
  </si>
  <si>
    <t>Manajemen BK</t>
  </si>
  <si>
    <t>KKNM</t>
  </si>
  <si>
    <t>Seminar Proposal TAS</t>
  </si>
  <si>
    <t>Penulisan Karya Ilmiah</t>
  </si>
  <si>
    <t>Mikrokonseling</t>
  </si>
  <si>
    <t>Bimbingan Konseling Keluarga*</t>
  </si>
  <si>
    <t>Patologi Sosial*</t>
  </si>
  <si>
    <t>Manajemen SDM*</t>
  </si>
  <si>
    <t>Modifikasi Perilaku*</t>
  </si>
  <si>
    <t>Bimbingan dan Konseling Traumatik*</t>
  </si>
  <si>
    <t>Bimbingan dan Konseling Anak Usia Dini*</t>
  </si>
  <si>
    <t>Magang III</t>
  </si>
  <si>
    <t>Skripsi</t>
  </si>
  <si>
    <t>19 Februari 2017 Genap 2016-2017</t>
  </si>
  <si>
    <t>14 Februari 2018 Genap 2017-2018</t>
  </si>
  <si>
    <t>29 Agustus  2016 Ganjil 2016-2017</t>
  </si>
  <si>
    <t>28 Agustus  2017 Ganjil 2017-2018</t>
  </si>
  <si>
    <t>Prof. Dr. H. Mohamad. Surya</t>
  </si>
  <si>
    <t>Dr.Hj. Euis Eti Rohaeti, M.Pd.</t>
  </si>
  <si>
    <t>Dr.H. T. Effendy Suryana, SH., M.Pd.</t>
  </si>
  <si>
    <t>Dr. H. Heris Hendriana, M.Pd.</t>
  </si>
  <si>
    <t>Dr. H. Ade Sadikin Akhyadi, M.Si.</t>
  </si>
  <si>
    <t>Rima Irmayanti, M.Pd.</t>
  </si>
  <si>
    <t>Tita Rosita, S.Psi., M.Pd.</t>
  </si>
  <si>
    <t>Siti Fatimah, S.Psi., M.Pd.</t>
  </si>
  <si>
    <t>Dea Siti Ruhansih, M.Pd.</t>
  </si>
  <si>
    <t>Dr. Ronny Mugara, M.Pd.</t>
  </si>
  <si>
    <t>Wasmana, M.Pd.</t>
  </si>
  <si>
    <t>Asep Samsudin, M.Pd.</t>
  </si>
  <si>
    <t>KETERAMPILAN UMUM</t>
  </si>
  <si>
    <t>KU6 Mampu memelihara dan mengembangkan jaringan kerja dengan pembimbing, kolega, sejawat baik di dalam maupun di luar lembaganya.</t>
  </si>
  <si>
    <t>SIKAP</t>
  </si>
  <si>
    <t>S7 Taat hukum dan disiplin dalam kehidupan bermasyarakat dan bernegara</t>
  </si>
  <si>
    <t>S10 Menginternalisasi semangat kemandirian, kejuangan, dan kewirausahaan</t>
  </si>
  <si>
    <t>KK1 Mengaplikasikan kaidah-kaidah perkembangan fisiologis dan psikologis serta perilaku terhadap sasaran pelayanan bimbingan dan konseling dalam upaya pendidikan.</t>
  </si>
  <si>
    <t>KK2 Mengimplementasikan kolaborasi intern di tempat bekerja.</t>
  </si>
  <si>
    <t>KK3 Mengimplementasikan kolaborasi antarprofesi.</t>
  </si>
  <si>
    <t xml:space="preserve">KK4 Merancang dan mengimplementasikan program bimbingan dan konseling yang komprehensif. </t>
  </si>
  <si>
    <t>KK5 Menilai proses dan hasil kegiatan bimbingan dan konseling.</t>
  </si>
  <si>
    <t>S1 Beriman dan bertakwa kepada Tuhan Yang Maha Esa</t>
  </si>
  <si>
    <t>S2 Menghargai dan menjunjung tinggi, individualitas, dan kebebasan memilih.</t>
  </si>
  <si>
    <t>S3 Menunjukkan integritas, stabilitas kepribadian yang kuat, dan kinerja berkualitas tinggi.</t>
  </si>
  <si>
    <t>S4 Berperan dalam organisasi dan kegiatan profesi bimbingan dan konseling.</t>
  </si>
  <si>
    <t>S5 Memiliki kesadaran dan komitmen terhadap etika professional.</t>
  </si>
  <si>
    <t>P1 Menguasai teori dan praksis pendidikan.</t>
  </si>
  <si>
    <t>P2 Menguasai esensi pelayanan bimbingan dan konseling dalam jalur, jenis, dan jenjang satuan pendidikan.</t>
  </si>
  <si>
    <t>P3 Menguasai konsep dan praksis asesmen untuk memahami kondisi, kebutuhan, dan masalah konseling.</t>
  </si>
  <si>
    <t>P4 Menguasai kerangka teoretik dan praksis bimbingan dan konseling.</t>
  </si>
  <si>
    <t>P5 Menguasai konsep dan praksis penelitian dalam bimbingan dan konseling.</t>
  </si>
  <si>
    <t>PERANGKAT LUNAK</t>
  </si>
  <si>
    <t>IBM SPSS Software</t>
  </si>
  <si>
    <t>MS. Power Point</t>
  </si>
  <si>
    <t>PERANGKAT KERAS</t>
  </si>
  <si>
    <t>Notebook</t>
  </si>
  <si>
    <t>Proyektor</t>
  </si>
  <si>
    <t>S1 Bertaqwa kepada Tuhan Yang Maha Esa dan mampu menunjukkan sikap religius</t>
  </si>
  <si>
    <t>S2 Menjunjung tinggi nilai kemanusiaan dalam menjalankan tugas berdasarkan agama, moral dan etika</t>
  </si>
  <si>
    <t>S3 Berkontribusi dalam peningkatan mutu kehidupan bermasyarakat, berbangsa, bernegara, dan peradaban berdasarkan Pancasila</t>
  </si>
  <si>
    <t>S4 Berperan sebagai warga negara yang bangga dan cinta tanah air, memiliki nasionalisme serta rasa tanggungjawab pada negara dan bangsa</t>
  </si>
  <si>
    <t>S5 Menghargai keanekaragaman budaya, pandangan, agama, dan kepercayaan, serta pendapat atau temuan orisinal orang lain</t>
  </si>
  <si>
    <t>S6 Bekerja sama dan memiliki kepekaan sosial serta kepedulian terhadap masyarakat dan lingkungan</t>
  </si>
  <si>
    <t>S8 Menginternalisasi nilai, norma, dan etika akademik</t>
  </si>
  <si>
    <t>S9 Menunjukkan sikap bertanggungjawab atas pekerjaan di bidang keahliannya secara mandiri</t>
  </si>
  <si>
    <t>KU1 Mampu menerapkan pemikiran logis, kritis, sistematis, dan inovatif dalam konteks pengembangan atau implementasi ilmu pengetahuan dan teknologi yang memperhatikan dan menerapkan nilai humaniora yang sesuai dengan bidang keahliannya</t>
  </si>
  <si>
    <t>KU2 Mampu menunjukkan kinerja mandiri, bermutu, dan terukur</t>
  </si>
  <si>
    <t>KU3 Mampu mengkaji implikasi pengembangan atau implementasi ilmu pengetahuan dan teknologi yang memperhatikan dan menerapkan nilai humaniora sesuai dengan keahliannya berdasarkan kaidah, tata cara dan etika ilmiah dalam rangka menghasilkan solusi, gagasan, desain atiau kritik seni</t>
  </si>
  <si>
    <t>KU4 Mampu menyusun deskripsi saintifik hasil kajian tersebut di atas dalam bentuk skripsi atau laporan tugas akhir, dan mengunggahnya dalam laman perguruan tinggi</t>
  </si>
  <si>
    <t>KU5 Mampu mengambil keputusan secara tepat dalam konteks penyelesaian masalah di bidang keahliannya, berdasarkan hasil analisis informasi dan data</t>
  </si>
  <si>
    <t>KU7 Mampu bertanggung jawab atas pencapaian hasil kerja kelompok dan melakukan supervise serta evaluasi terhadap penyelesaian pekerjaan yang ditugaskan kepada pekerja yang berada di bawah tanggung jawabnya</t>
  </si>
  <si>
    <t>KU8 Mampu melakukan proses evaluasi diri terhadap kelompok kerja yang berada di bawah tanggung jawabnya, dan mampu mengelola pembelajaran secara mandiri</t>
  </si>
  <si>
    <t>KU9 Mampu mendokumentasikan, menyimpan, mengamankan, dan menemukan kembali data untuk menjamin kesahihan dan mencegah plagiasi</t>
  </si>
  <si>
    <t>Lower Text Bahan Kajian</t>
  </si>
  <si>
    <t>Bimbingan dan Konseling</t>
  </si>
  <si>
    <t>ISI KOTAK YANG BERWARNA PUTIH SAJA</t>
  </si>
  <si>
    <t>PERSENTASE PENILAIAN</t>
  </si>
  <si>
    <t>AKTIVITAS DI KELAS</t>
  </si>
  <si>
    <t>TUGAS</t>
  </si>
  <si>
    <t>PERSENTASE</t>
  </si>
  <si>
    <t>KURIKULUM 2016</t>
  </si>
  <si>
    <t>KODE MATKUL</t>
  </si>
  <si>
    <t>Pendidikan Olah Raga</t>
  </si>
  <si>
    <t>Bahasa Inggris Umum</t>
  </si>
  <si>
    <t>Kuliah Kerja Nyata</t>
  </si>
  <si>
    <t>Komunikasi Antar Pribadi</t>
  </si>
  <si>
    <t>Psikologi Perkembangan Dewasa</t>
  </si>
  <si>
    <t>Psikologi Abnormal</t>
  </si>
  <si>
    <t>Mikro Konseling</t>
  </si>
  <si>
    <t>Praktik Pengenalan Lapangan</t>
  </si>
  <si>
    <t>Statistika Penelitian Pendidikan</t>
  </si>
  <si>
    <t>Psikologi Perkembangan Anak dan Remaja</t>
  </si>
  <si>
    <t>Asesmen Individu Teknik Tes dan Non Tes</t>
  </si>
  <si>
    <t>Pengembangan Media Bimbingan dan Konseling</t>
  </si>
  <si>
    <t>Bimbingan dan Konseling Pribadi Sosial</t>
  </si>
  <si>
    <t>Manajemen Bimbingan dan Konseling</t>
  </si>
  <si>
    <t>Praktikum Asesmen Individu Teknik Tes dan Non Tes</t>
  </si>
  <si>
    <t>Praktikum Studi Kasus dan Diagnosis Kesulitan Belajar</t>
  </si>
  <si>
    <t>Workshop Evaluasi Program Bimbingan dan Konseling</t>
  </si>
  <si>
    <t>Strategi Penyusunan dan Publikasi Karya Ilmiah</t>
  </si>
  <si>
    <t>Workshop Perangkat Layanan BK</t>
  </si>
  <si>
    <t>BK Entrepreneurship</t>
  </si>
  <si>
    <t>Bahasa Inggris untuk Karya Ilmiah</t>
  </si>
  <si>
    <t>Mahasiswa mampu memahami</t>
  </si>
  <si>
    <t>Menyimpulkan</t>
  </si>
  <si>
    <t>diketik dibawah ini</t>
  </si>
  <si>
    <t>DESKRIPSI SINGKAT MK
diketik</t>
  </si>
  <si>
    <t>CPMK (diketik)</t>
  </si>
  <si>
    <t>CPL-PRODI (scroll bar)</t>
  </si>
  <si>
    <t xml:space="preserve">KODE MATA KULIAH </t>
  </si>
  <si>
    <r>
      <t xml:space="preserve">Ceramah, tanya jawab, diskusi kelompok, resitasi (membuat resume), 
</t>
    </r>
    <r>
      <rPr>
        <i/>
        <sz val="11"/>
        <color theme="1"/>
        <rFont val="Calibri"/>
        <family val="2"/>
        <scheme val="minor"/>
      </rPr>
      <t>role playing(</t>
    </r>
    <r>
      <rPr>
        <sz val="11"/>
        <color theme="1"/>
        <rFont val="Calibri"/>
        <family val="2"/>
        <scheme val="minor"/>
      </rPr>
      <t>bermain peran</t>
    </r>
    <r>
      <rPr>
        <i/>
        <sz val="11"/>
        <color theme="1"/>
        <rFont val="Calibri"/>
        <family val="2"/>
        <scheme val="minor"/>
      </rPr>
      <t>)</t>
    </r>
    <r>
      <rPr>
        <sz val="11"/>
        <color theme="1"/>
        <rFont val="Calibri"/>
        <family val="2"/>
        <scheme val="minor"/>
      </rPr>
      <t xml:space="preserve">, dan </t>
    </r>
    <r>
      <rPr>
        <i/>
        <sz val="11"/>
        <color theme="1"/>
        <rFont val="Calibri"/>
        <family val="2"/>
        <scheme val="minor"/>
      </rPr>
      <t>problem solving</t>
    </r>
  </si>
  <si>
    <t>KURIKULUM 2017 REVISI</t>
  </si>
  <si>
    <t>NO URUT</t>
  </si>
  <si>
    <t>INPUT NO URUT MATAKULIAH DISINI (INPUT DIKOTAK WARNA PUTIH)</t>
  </si>
  <si>
    <t>Pendidikan Inklusi</t>
  </si>
  <si>
    <t>Modifikasi Perilaku</t>
  </si>
  <si>
    <t>Deteksi Dini Perilaku Maladaptif</t>
  </si>
  <si>
    <t>Manajemen SDM</t>
  </si>
  <si>
    <t>Manajemen Pelatihan</t>
  </si>
  <si>
    <t>Pengembangan Kepribadian</t>
  </si>
  <si>
    <t>Diwan Ramadhan J, S.Sos.I., M.Pd.</t>
  </si>
  <si>
    <t>Telaah Kurikulum dan Kapita Selekta BK SMP</t>
  </si>
  <si>
    <t>Telaah Kurikulum dan Kapita Selekta BK SMA</t>
  </si>
  <si>
    <t>TUJUAN</t>
  </si>
  <si>
    <t>DESKRIPSI ISI</t>
  </si>
  <si>
    <t>Ketepatan dalam menjawab</t>
  </si>
  <si>
    <t>Utama:</t>
  </si>
  <si>
    <t>Pendukung:</t>
  </si>
  <si>
    <t>KELOMPOK MATKUL</t>
  </si>
  <si>
    <t>KELOMPOK</t>
  </si>
  <si>
    <t>KELOMPOK MATA KULIAH</t>
  </si>
  <si>
    <t>MKDU</t>
  </si>
  <si>
    <t>MKDK</t>
  </si>
  <si>
    <t>MK PRODI</t>
  </si>
  <si>
    <t>MK PILIHAN</t>
  </si>
  <si>
    <t>MK KEKHASAN</t>
  </si>
  <si>
    <t>Mata kuliah membahas konsep dasar kesehatan mental, konsep kepribadian yang sehat, beberapa masalah yang berkaitan dengan kesehatan mental, dan bentuk-bentuk gangguan kepribadian.</t>
  </si>
  <si>
    <t>Rekonseptualisasi kesehatan mental dan perbedaannya dengan abnormalitas</t>
  </si>
  <si>
    <t>Ruang lingkup kesehatan mental serta faktor-faktor yang mempengaruhi kesehatan mental</t>
  </si>
  <si>
    <t>Gangguan kesehatan mental yang mencakup gangguan kepribadian narsistik</t>
  </si>
  <si>
    <t>Gangguan kesehatan mental yang mencakup kecanduan media sosial (facebook dan instagram)</t>
  </si>
  <si>
    <t>Gangguan kesehatan mental yang mencakup kecanduan game  (online dan offline)</t>
  </si>
  <si>
    <t>Gangguan kesehatan mental yang berkaitan dengan kecanduan rokok</t>
  </si>
  <si>
    <t>Gangguan kesehatan mental yang berkaitan dengan ketergantungan alkohol</t>
  </si>
  <si>
    <t>Program kesehatan mental di sekolah</t>
  </si>
  <si>
    <t>Parwati Soepangat, 1997. Kesehatan Mental. Fakultas psikologi Unpad.</t>
  </si>
  <si>
    <t>Dadang Hawari. 1996. Al-Qur’an Ilmu Kedokteran Jiwa dan Kesehatan Jiwa</t>
  </si>
  <si>
    <t>Gerald C. Davidson. 2006. Psikologi Abnormal Edisi Ke-9. PT. Raja Grafindo Persada</t>
  </si>
  <si>
    <t>Jahoda, Marie (1958). Current Concepts of  Positive Mental Health. New York: Basic Books, Inc., Publisher</t>
  </si>
  <si>
    <t>Thorpe,L.P. 1960. The psychology of Mental Health. The Roland Press Co.New York</t>
  </si>
  <si>
    <t>Hountras,P.T. 1961. Mental Hygiene. A text of Reading. Charles E Merill Books Inc</t>
  </si>
  <si>
    <t>Fischer, R. 1980. A dictionary of Mental health. Granada Publication</t>
  </si>
  <si>
    <t>DSM IV-TR</t>
  </si>
  <si>
    <t xml:space="preserve">CPL-PRODI </t>
  </si>
  <si>
    <t>Mampu menguasai konsep dasar kesehatan mental</t>
  </si>
  <si>
    <t>Mampu menguasai konsep dasar kepribadian sehat</t>
  </si>
  <si>
    <t>Mampu menguasai konsep bentuk-bentuk gangguan kepribadian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</si>
</sst>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1"/>
      <color theme="1"/>
      <name val="Calibri"/>
      <family val="2"/>
      <scheme val="minor"/>
    </font>
    <font>
      <sz val="11"/>
      <name val="Calibri"/>
      <family val="2"/>
      <scheme val="minor"/>
    </font>
    <font>
      <sz val="11"/>
      <color theme="0" tint="-0.34998626667073579"/>
      <name val="Calibri"/>
      <family val="2"/>
      <scheme val="minor"/>
    </font>
    <font>
      <sz val="11"/>
      <color theme="1"/>
      <name val="Calibri"/>
      <family val="2"/>
      <charset val="1"/>
      <scheme val="minor"/>
    </font>
    <font>
      <b/>
      <sz val="11"/>
      <name val="Calibri"/>
      <family val="2"/>
      <scheme val="minor"/>
    </font>
    <font>
      <i/>
      <sz val="11"/>
      <name val="Calibri"/>
      <family val="2"/>
      <scheme val="minor"/>
    </font>
    <font>
      <b/>
      <sz val="16"/>
      <color theme="1"/>
      <name val="Calibri"/>
      <family val="2"/>
      <scheme val="minor"/>
    </font>
    <font>
      <sz val="9"/>
      <color theme="1"/>
      <name val="Calibri"/>
      <family val="2"/>
      <scheme val="minor"/>
    </font>
    <font>
      <u/>
      <sz val="11"/>
      <color theme="1"/>
      <name val="Calibri"/>
      <family val="2"/>
      <scheme val="minor"/>
    </font>
    <font>
      <sz val="18"/>
      <color theme="1"/>
      <name val="Calibri"/>
      <family val="2"/>
      <scheme val="minor"/>
    </font>
    <font>
      <b/>
      <sz val="18"/>
      <color theme="1"/>
      <name val="Calibri"/>
      <family val="2"/>
      <scheme val="minor"/>
    </font>
    <font>
      <b/>
      <sz val="12"/>
      <color theme="1"/>
      <name val="Calibri"/>
      <family val="2"/>
      <scheme val="minor"/>
    </font>
    <font>
      <b/>
      <sz val="20"/>
      <color theme="1"/>
      <name val="Calibri"/>
      <family val="2"/>
      <scheme val="minor"/>
    </font>
    <font>
      <sz val="72"/>
      <color theme="1"/>
      <name val="Calibri"/>
      <family val="2"/>
      <scheme val="minor"/>
    </font>
    <font>
      <b/>
      <sz val="9"/>
      <name val="Calibri"/>
      <family val="2"/>
      <scheme val="minor"/>
    </font>
  </fonts>
  <fills count="10">
    <fill>
      <patternFill patternType="none"/>
    </fill>
    <fill>
      <patternFill patternType="gray125"/>
    </fill>
    <fill>
      <patternFill patternType="solid">
        <fgColor rgb="FF99CCFF"/>
        <bgColor indexed="64"/>
      </patternFill>
    </fill>
    <fill>
      <patternFill patternType="solid">
        <fgColor rgb="FFFFC000"/>
        <bgColor indexed="64"/>
      </patternFill>
    </fill>
    <fill>
      <patternFill patternType="solid">
        <fgColor theme="5"/>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7" fillId="0" borderId="0"/>
    <xf numFmtId="9" fontId="1" fillId="0" borderId="0" applyFont="0" applyFill="0" applyBorder="0" applyAlignment="0" applyProtection="0"/>
  </cellStyleXfs>
  <cellXfs count="208">
    <xf numFmtId="0" fontId="0" fillId="0" borderId="0" xfId="0"/>
    <xf numFmtId="0" fontId="0" fillId="0" borderId="1" xfId="0" applyBorder="1"/>
    <xf numFmtId="0" fontId="0" fillId="0" borderId="0" xfId="0" applyAlignment="1">
      <alignment horizontal="center"/>
    </xf>
    <xf numFmtId="0" fontId="0" fillId="0" borderId="0" xfId="0" applyAlignment="1">
      <alignment horizontal="center" vertical="center"/>
    </xf>
    <xf numFmtId="0" fontId="0" fillId="0" borderId="0" xfId="0" applyFill="1"/>
    <xf numFmtId="0" fontId="2" fillId="0" borderId="0" xfId="0" applyFont="1" applyAlignment="1">
      <alignment horizontal="center" vertical="center" wrapText="1"/>
    </xf>
    <xf numFmtId="0" fontId="0" fillId="0" borderId="0" xfId="0" applyAlignment="1">
      <alignment horizontal="center"/>
    </xf>
    <xf numFmtId="0" fontId="0" fillId="0" borderId="2" xfId="0" applyBorder="1"/>
    <xf numFmtId="0" fontId="0" fillId="0" borderId="4" xfId="0" applyBorder="1"/>
    <xf numFmtId="0" fontId="0" fillId="0" borderId="3" xfId="0" applyBorder="1"/>
    <xf numFmtId="0" fontId="0" fillId="0" borderId="1" xfId="0" applyBorder="1" applyAlignment="1">
      <alignment horizontal="center" vertical="center"/>
    </xf>
    <xf numFmtId="0" fontId="0" fillId="0" borderId="0" xfId="0" applyFont="1" applyFill="1" applyAlignment="1">
      <alignment vertical="top"/>
    </xf>
    <xf numFmtId="0" fontId="2" fillId="0" borderId="1" xfId="0" applyFont="1" applyFill="1" applyBorder="1" applyAlignment="1">
      <alignment vertical="top"/>
    </xf>
    <xf numFmtId="0" fontId="0" fillId="0" borderId="2" xfId="0" applyFont="1" applyFill="1" applyBorder="1" applyAlignment="1">
      <alignment vertical="top"/>
    </xf>
    <xf numFmtId="0" fontId="0" fillId="0" borderId="0" xfId="0" applyFont="1" applyFill="1" applyBorder="1" applyAlignment="1">
      <alignment vertical="top"/>
    </xf>
    <xf numFmtId="0" fontId="0" fillId="0" borderId="4" xfId="0" applyFont="1" applyFill="1" applyBorder="1" applyAlignment="1">
      <alignment vertical="top"/>
    </xf>
    <xf numFmtId="0" fontId="2" fillId="0" borderId="1" xfId="0" applyFont="1" applyFill="1" applyBorder="1" applyAlignment="1">
      <alignment vertical="top" wrapText="1"/>
    </xf>
    <xf numFmtId="0" fontId="2" fillId="0" borderId="7" xfId="0" applyFont="1" applyBorder="1" applyAlignment="1">
      <alignment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top" wrapText="1"/>
    </xf>
    <xf numFmtId="0" fontId="0" fillId="0" borderId="1" xfId="0" applyBorder="1" applyAlignment="1">
      <alignment horizontal="left" vertical="center" wrapText="1"/>
    </xf>
    <xf numFmtId="0" fontId="2" fillId="0" borderId="0" xfId="0" applyFont="1"/>
    <xf numFmtId="0" fontId="0" fillId="3" borderId="0" xfId="0" applyFill="1"/>
    <xf numFmtId="0" fontId="2" fillId="2" borderId="0" xfId="0" applyFont="1" applyFill="1"/>
    <xf numFmtId="0" fontId="0" fillId="2" borderId="0" xfId="0" applyFill="1"/>
    <xf numFmtId="0" fontId="2" fillId="0" borderId="0" xfId="0" applyFont="1" applyAlignment="1">
      <alignment horizontal="center"/>
    </xf>
    <xf numFmtId="0" fontId="0" fillId="0" borderId="0" xfId="0" applyAlignment="1">
      <alignment horizontal="left" wrapText="1"/>
    </xf>
    <xf numFmtId="0" fontId="2" fillId="2" borderId="1" xfId="0" applyFont="1" applyFill="1" applyBorder="1" applyAlignment="1">
      <alignment horizontal="center" vertical="center"/>
    </xf>
    <xf numFmtId="0" fontId="0" fillId="4" borderId="0" xfId="0" applyFill="1"/>
    <xf numFmtId="0" fontId="0" fillId="0" borderId="0" xfId="0" applyFont="1" applyFill="1" applyBorder="1" applyAlignment="1">
      <alignment horizontal="left" vertical="top"/>
    </xf>
    <xf numFmtId="0" fontId="0" fillId="0" borderId="0" xfId="0" applyFill="1" applyAlignment="1">
      <alignment horizontal="left" vertical="top" wrapText="1"/>
    </xf>
    <xf numFmtId="0" fontId="0" fillId="3" borderId="0" xfId="0" applyFill="1" applyAlignment="1">
      <alignment wrapText="1"/>
    </xf>
    <xf numFmtId="0" fontId="0" fillId="3" borderId="0" xfId="0" applyFill="1" applyAlignment="1">
      <alignment horizontal="left" vertical="top" wrapText="1"/>
    </xf>
    <xf numFmtId="0" fontId="0" fillId="5" borderId="0" xfId="0" applyFill="1"/>
    <xf numFmtId="0" fontId="0" fillId="6" borderId="0" xfId="0" applyFill="1"/>
    <xf numFmtId="0" fontId="0" fillId="6" borderId="0" xfId="0" applyFill="1" applyAlignment="1">
      <alignment horizontal="left" vertical="top" wrapText="1"/>
    </xf>
    <xf numFmtId="0" fontId="0" fillId="6" borderId="0" xfId="0" applyFill="1" applyAlignment="1">
      <alignment vertical="top"/>
    </xf>
    <xf numFmtId="0" fontId="0" fillId="3" borderId="0" xfId="0" applyFill="1" applyAlignment="1">
      <alignment horizontal="right"/>
    </xf>
    <xf numFmtId="0" fontId="0" fillId="4" borderId="0" xfId="0" applyFill="1" applyAlignment="1">
      <alignment horizontal="right"/>
    </xf>
    <xf numFmtId="0" fontId="0" fillId="3" borderId="0" xfId="0" applyFill="1" applyAlignment="1">
      <alignment horizontal="right" vertical="top"/>
    </xf>
    <xf numFmtId="0" fontId="0" fillId="6" borderId="0" xfId="0" applyFill="1" applyAlignment="1">
      <alignment horizontal="right"/>
    </xf>
    <xf numFmtId="0" fontId="0" fillId="5" borderId="0" xfId="0" applyFill="1" applyAlignment="1">
      <alignment horizontal="right" vertical="top"/>
    </xf>
    <xf numFmtId="0" fontId="0" fillId="5" borderId="0" xfId="0" applyFill="1" applyAlignment="1">
      <alignment wrapText="1"/>
    </xf>
    <xf numFmtId="0" fontId="0" fillId="5" borderId="0" xfId="0" applyFill="1" applyAlignment="1">
      <alignment horizontal="right"/>
    </xf>
    <xf numFmtId="0" fontId="0" fillId="0" borderId="2" xfId="0" applyBorder="1" applyAlignment="1">
      <alignment horizontal="left" vertical="center" wrapText="1"/>
    </xf>
    <xf numFmtId="0" fontId="2" fillId="3" borderId="1" xfId="0" applyFont="1" applyFill="1" applyBorder="1" applyAlignment="1">
      <alignment horizontal="center" vertical="center" wrapText="1"/>
    </xf>
    <xf numFmtId="0" fontId="6" fillId="5" borderId="0" xfId="0" applyFont="1" applyFill="1" applyAlignment="1">
      <alignment horizontal="center"/>
    </xf>
    <xf numFmtId="0" fontId="2" fillId="5" borderId="0" xfId="0" applyFont="1" applyFill="1"/>
    <xf numFmtId="0" fontId="2" fillId="5" borderId="0" xfId="0" applyFont="1" applyFill="1" applyAlignment="1">
      <alignment horizontal="center" vertical="center"/>
    </xf>
    <xf numFmtId="1" fontId="0" fillId="5" borderId="0" xfId="0" applyNumberFormat="1" applyFill="1"/>
    <xf numFmtId="0" fontId="10" fillId="0" borderId="0" xfId="0" applyFont="1"/>
    <xf numFmtId="0" fontId="4" fillId="0" borderId="0" xfId="0" applyFont="1" applyFill="1" applyAlignment="1">
      <alignment horizontal="left" vertical="top" wrapText="1"/>
    </xf>
    <xf numFmtId="164" fontId="0" fillId="0" borderId="1" xfId="0" applyNumberFormat="1" applyFont="1" applyFill="1" applyBorder="1" applyAlignment="1">
      <alignment horizontal="center" vertical="top"/>
    </xf>
    <xf numFmtId="0" fontId="0" fillId="0" borderId="1" xfId="0" applyFont="1" applyFill="1" applyBorder="1" applyAlignment="1">
      <alignment horizontal="center" vertical="top"/>
    </xf>
    <xf numFmtId="0" fontId="0" fillId="4" borderId="0" xfId="0" applyFill="1" applyAlignment="1">
      <alignment horizontal="left" vertical="top"/>
    </xf>
    <xf numFmtId="0" fontId="0" fillId="4" borderId="0" xfId="0" applyFill="1" applyAlignment="1">
      <alignment vertical="top"/>
    </xf>
    <xf numFmtId="0" fontId="0" fillId="4" borderId="0" xfId="0" applyFill="1" applyAlignment="1">
      <alignment horizontal="right" vertical="top"/>
    </xf>
    <xf numFmtId="164" fontId="12" fillId="0" borderId="3" xfId="0" applyNumberFormat="1" applyFont="1" applyFill="1" applyBorder="1" applyAlignment="1">
      <alignment horizontal="center" vertical="top"/>
    </xf>
    <xf numFmtId="165" fontId="0" fillId="0" borderId="1" xfId="0" applyNumberFormat="1" applyBorder="1" applyAlignment="1">
      <alignment horizontal="left" vertical="center" wrapText="1"/>
    </xf>
    <xf numFmtId="1" fontId="0" fillId="0" borderId="1" xfId="0" applyNumberFormat="1" applyBorder="1" applyAlignment="1">
      <alignment horizontal="center" vertical="center" wrapText="1"/>
    </xf>
    <xf numFmtId="9" fontId="0" fillId="0" borderId="0" xfId="2" applyFont="1" applyAlignment="1">
      <alignment horizontal="left"/>
    </xf>
    <xf numFmtId="166" fontId="0" fillId="0" borderId="0" xfId="2" applyNumberFormat="1" applyFont="1" applyAlignment="1">
      <alignment horizontal="left"/>
    </xf>
    <xf numFmtId="0" fontId="13" fillId="6" borderId="0" xfId="0" applyFont="1" applyFill="1"/>
    <xf numFmtId="0" fontId="0" fillId="7" borderId="0" xfId="0" applyFill="1"/>
    <xf numFmtId="0" fontId="2" fillId="6" borderId="0" xfId="0" applyFont="1" applyFill="1" applyAlignment="1">
      <alignment horizontal="center" vertical="center" wrapText="1"/>
    </xf>
    <xf numFmtId="0" fontId="0" fillId="6" borderId="0" xfId="0" applyFill="1" applyAlignment="1">
      <alignment horizontal="center"/>
    </xf>
    <xf numFmtId="0" fontId="14" fillId="6" borderId="0" xfId="0" applyFont="1" applyFill="1" applyAlignment="1">
      <alignment horizontal="left" vertical="center"/>
    </xf>
    <xf numFmtId="0" fontId="2" fillId="6" borderId="0" xfId="0" applyFont="1" applyFill="1" applyAlignment="1">
      <alignment horizontal="center" vertical="center"/>
    </xf>
    <xf numFmtId="0" fontId="2" fillId="6" borderId="0" xfId="0" applyFont="1" applyFill="1"/>
    <xf numFmtId="0" fontId="6" fillId="6" borderId="0" xfId="0" applyFont="1" applyFill="1"/>
    <xf numFmtId="0" fontId="6" fillId="6" borderId="0" xfId="0" applyFont="1" applyFill="1" applyAlignment="1">
      <alignment horizontal="center"/>
    </xf>
    <xf numFmtId="0" fontId="6" fillId="5" borderId="0" xfId="0" applyFont="1" applyFill="1" applyProtection="1"/>
    <xf numFmtId="0" fontId="0" fillId="5" borderId="0" xfId="0" applyFill="1" applyAlignment="1">
      <alignment horizontal="center"/>
    </xf>
    <xf numFmtId="0" fontId="16" fillId="7" borderId="0" xfId="0" applyFont="1" applyFill="1" applyAlignment="1">
      <alignment vertical="center"/>
    </xf>
    <xf numFmtId="0" fontId="0" fillId="7" borderId="0" xfId="0" applyFill="1" applyAlignment="1">
      <alignment horizontal="center"/>
    </xf>
    <xf numFmtId="0" fontId="0" fillId="4" borderId="0" xfId="0" applyFill="1" applyAlignment="1">
      <alignment horizontal="left" vertical="top" wrapText="1"/>
    </xf>
    <xf numFmtId="0" fontId="0" fillId="3" borderId="0" xfId="0" applyFill="1" applyAlignment="1">
      <alignment vertical="top" wrapText="1"/>
    </xf>
    <xf numFmtId="0" fontId="2" fillId="3" borderId="4" xfId="0" applyFont="1" applyFill="1" applyBorder="1" applyAlignment="1">
      <alignment horizontal="center" vertical="center" wrapText="1"/>
    </xf>
    <xf numFmtId="0" fontId="0" fillId="5" borderId="0" xfId="0" applyFill="1" applyBorder="1"/>
    <xf numFmtId="0" fontId="0" fillId="5" borderId="0" xfId="0" applyFill="1" applyBorder="1" applyAlignment="1">
      <alignment horizontal="center"/>
    </xf>
    <xf numFmtId="0" fontId="8" fillId="5" borderId="0" xfId="1" applyFont="1" applyFill="1" applyBorder="1" applyAlignment="1">
      <alignment horizontal="center" vertical="center"/>
    </xf>
    <xf numFmtId="0" fontId="5" fillId="5" borderId="0" xfId="1" quotePrefix="1" applyFont="1" applyFill="1" applyBorder="1" applyAlignment="1">
      <alignment horizontal="center" vertical="center" wrapText="1"/>
    </xf>
    <xf numFmtId="0" fontId="5" fillId="5" borderId="0" xfId="1" applyFont="1" applyFill="1" applyBorder="1" applyAlignment="1">
      <alignment horizontal="center" vertical="center"/>
    </xf>
    <xf numFmtId="0" fontId="1" fillId="5" borderId="0" xfId="1" applyFont="1" applyFill="1" applyBorder="1" applyAlignment="1">
      <alignment horizontal="center" vertical="center"/>
    </xf>
    <xf numFmtId="0" fontId="9" fillId="5" borderId="0" xfId="1" applyFont="1" applyFill="1" applyBorder="1" applyAlignment="1">
      <alignment horizontal="center" vertical="center"/>
    </xf>
    <xf numFmtId="0" fontId="1" fillId="5" borderId="0" xfId="0" applyFont="1" applyFill="1" applyBorder="1"/>
    <xf numFmtId="0" fontId="1" fillId="5" borderId="0" xfId="0" applyFont="1" applyFill="1" applyBorder="1" applyAlignment="1">
      <alignment horizontal="center"/>
    </xf>
    <xf numFmtId="0" fontId="5" fillId="9" borderId="1" xfId="1" applyFont="1" applyFill="1" applyBorder="1" applyAlignment="1">
      <alignment horizontal="center" vertical="center"/>
    </xf>
    <xf numFmtId="0" fontId="1" fillId="9" borderId="1" xfId="1" applyFont="1" applyFill="1" applyBorder="1" applyAlignment="1">
      <alignment horizontal="center" vertical="center"/>
    </xf>
    <xf numFmtId="0" fontId="9" fillId="9" borderId="1" xfId="1" applyFont="1" applyFill="1" applyBorder="1" applyAlignment="1">
      <alignment horizontal="center" vertical="center"/>
    </xf>
    <xf numFmtId="0" fontId="5" fillId="8" borderId="1" xfId="1" applyFont="1" applyFill="1" applyBorder="1" applyAlignment="1">
      <alignment vertical="center" wrapText="1"/>
    </xf>
    <xf numFmtId="0" fontId="5" fillId="8" borderId="1" xfId="1" applyFont="1" applyFill="1" applyBorder="1" applyAlignment="1">
      <alignment horizontal="center" vertical="center"/>
    </xf>
    <xf numFmtId="0" fontId="1" fillId="8" borderId="1" xfId="1" applyFont="1" applyFill="1" applyBorder="1" applyAlignment="1">
      <alignment horizontal="center" vertical="center"/>
    </xf>
    <xf numFmtId="0" fontId="1" fillId="8" borderId="1" xfId="1" applyFont="1" applyFill="1" applyBorder="1" applyAlignment="1">
      <alignment vertical="center" wrapText="1"/>
    </xf>
    <xf numFmtId="0" fontId="5" fillId="8" borderId="2" xfId="1" applyFont="1" applyFill="1" applyBorder="1" applyAlignment="1">
      <alignment vertical="center" wrapText="1"/>
    </xf>
    <xf numFmtId="0" fontId="5" fillId="8" borderId="2" xfId="1" applyFont="1" applyFill="1" applyBorder="1" applyAlignment="1">
      <alignment horizontal="center" vertical="center"/>
    </xf>
    <xf numFmtId="0" fontId="5" fillId="8" borderId="10" xfId="1" applyFont="1" applyFill="1" applyBorder="1" applyAlignment="1">
      <alignment horizontal="center" vertical="center"/>
    </xf>
    <xf numFmtId="0" fontId="1" fillId="8" borderId="7" xfId="1" applyFont="1" applyFill="1" applyBorder="1" applyAlignment="1">
      <alignment horizontal="center" vertical="center"/>
    </xf>
    <xf numFmtId="0" fontId="5" fillId="8" borderId="7" xfId="1" applyFont="1" applyFill="1" applyBorder="1" applyAlignment="1">
      <alignment horizontal="center" vertical="center"/>
    </xf>
    <xf numFmtId="0" fontId="5" fillId="8" borderId="1" xfId="1" applyFont="1" applyFill="1" applyBorder="1" applyAlignment="1">
      <alignment horizontal="left" vertical="center" wrapText="1"/>
    </xf>
    <xf numFmtId="0" fontId="9" fillId="8" borderId="1" xfId="1" applyFont="1" applyFill="1" applyBorder="1" applyAlignment="1">
      <alignment horizontal="center" vertical="center"/>
    </xf>
    <xf numFmtId="0" fontId="5" fillId="8" borderId="1" xfId="1" applyFont="1" applyFill="1" applyBorder="1" applyAlignment="1">
      <alignment vertical="center"/>
    </xf>
    <xf numFmtId="0" fontId="0" fillId="9" borderId="1" xfId="0" applyFill="1" applyBorder="1"/>
    <xf numFmtId="0" fontId="1" fillId="9" borderId="1" xfId="0" applyFont="1" applyFill="1" applyBorder="1" applyAlignment="1">
      <alignment horizontal="center"/>
    </xf>
    <xf numFmtId="0" fontId="0" fillId="9" borderId="1" xfId="0" applyFill="1" applyBorder="1" applyAlignment="1">
      <alignment horizontal="center"/>
    </xf>
    <xf numFmtId="0" fontId="17" fillId="7" borderId="14" xfId="0" applyFont="1" applyFill="1" applyBorder="1" applyAlignment="1">
      <alignment vertical="center" textRotation="90"/>
    </xf>
    <xf numFmtId="0" fontId="15" fillId="8" borderId="14" xfId="0" applyFont="1" applyFill="1" applyBorder="1" applyAlignment="1">
      <alignment vertical="center"/>
    </xf>
    <xf numFmtId="0" fontId="15" fillId="9" borderId="14" xfId="0" applyFont="1" applyFill="1" applyBorder="1" applyAlignment="1">
      <alignment vertical="center"/>
    </xf>
    <xf numFmtId="164" fontId="0" fillId="3" borderId="0" xfId="0" applyNumberFormat="1" applyFill="1" applyAlignment="1">
      <alignment horizontal="left" vertical="top" wrapText="1"/>
    </xf>
    <xf numFmtId="0" fontId="18" fillId="5" borderId="0" xfId="1" applyFont="1" applyFill="1" applyBorder="1" applyAlignment="1">
      <alignment horizontal="left" vertical="center"/>
    </xf>
    <xf numFmtId="0" fontId="18" fillId="5" borderId="0" xfId="1" quotePrefix="1" applyFont="1" applyFill="1" applyBorder="1" applyAlignment="1">
      <alignment horizontal="left" vertical="center"/>
    </xf>
    <xf numFmtId="0" fontId="18" fillId="5" borderId="0" xfId="1" quotePrefix="1" applyFont="1" applyFill="1" applyBorder="1" applyAlignment="1">
      <alignment horizontal="left" vertical="center" wrapText="1"/>
    </xf>
    <xf numFmtId="0" fontId="5" fillId="8" borderId="5" xfId="1" quotePrefix="1" applyNumberFormat="1" applyFont="1" applyFill="1" applyBorder="1" applyAlignment="1">
      <alignment horizontal="center" vertical="center" wrapText="1"/>
    </xf>
    <xf numFmtId="0" fontId="5" fillId="8" borderId="8" xfId="1" quotePrefix="1" applyNumberFormat="1" applyFont="1" applyFill="1" applyBorder="1" applyAlignment="1">
      <alignment horizontal="center" vertical="center" wrapText="1"/>
    </xf>
    <xf numFmtId="0" fontId="5" fillId="8" borderId="1" xfId="1" quotePrefix="1" applyNumberFormat="1" applyFont="1" applyFill="1" applyBorder="1" applyAlignment="1">
      <alignment horizontal="center" vertical="center" wrapText="1"/>
    </xf>
    <xf numFmtId="0" fontId="5" fillId="8" borderId="2" xfId="1" quotePrefix="1" applyNumberFormat="1" applyFont="1" applyFill="1" applyBorder="1" applyAlignment="1">
      <alignment horizontal="center" vertical="center" wrapText="1"/>
    </xf>
    <xf numFmtId="0" fontId="5" fillId="8" borderId="1" xfId="1" quotePrefix="1" applyNumberFormat="1" applyFont="1" applyFill="1" applyBorder="1" applyAlignment="1">
      <alignment horizontal="center" vertical="center"/>
    </xf>
    <xf numFmtId="0" fontId="5" fillId="9" borderId="1" xfId="1" quotePrefix="1" applyNumberFormat="1" applyFont="1" applyFill="1" applyBorder="1" applyAlignment="1">
      <alignment horizontal="center" vertical="center" wrapText="1"/>
    </xf>
    <xf numFmtId="0" fontId="1" fillId="9" borderId="1" xfId="0" applyNumberFormat="1" applyFont="1" applyFill="1" applyBorder="1" applyAlignment="1">
      <alignment horizontal="center"/>
    </xf>
    <xf numFmtId="0" fontId="0" fillId="9" borderId="1" xfId="0" applyNumberFormat="1" applyFill="1" applyBorder="1" applyAlignment="1">
      <alignment horizontal="center"/>
    </xf>
    <xf numFmtId="0" fontId="0" fillId="0" borderId="0" xfId="0" applyNumberFormat="1"/>
    <xf numFmtId="0" fontId="0" fillId="3" borderId="2" xfId="0" applyFill="1" applyBorder="1"/>
    <xf numFmtId="0" fontId="8" fillId="8" borderId="4" xfId="1" applyFont="1" applyFill="1" applyBorder="1" applyAlignment="1">
      <alignment horizontal="center" vertical="center"/>
    </xf>
    <xf numFmtId="0" fontId="1" fillId="7" borderId="0" xfId="0" applyNumberFormat="1" applyFont="1" applyFill="1" applyBorder="1" applyAlignment="1">
      <alignment horizontal="center"/>
    </xf>
    <xf numFmtId="0" fontId="0" fillId="7" borderId="0" xfId="0" applyFill="1" applyBorder="1"/>
    <xf numFmtId="0" fontId="5" fillId="3" borderId="8" xfId="1" quotePrefix="1" applyNumberFormat="1"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vertical="center"/>
    </xf>
    <xf numFmtId="0" fontId="0" fillId="5" borderId="0" xfId="0" applyFill="1" applyAlignment="1">
      <alignment horizontal="left" vertical="top" wrapText="1"/>
    </xf>
    <xf numFmtId="0" fontId="0" fillId="3" borderId="8" xfId="0" applyFill="1" applyBorder="1"/>
    <xf numFmtId="0" fontId="8" fillId="8" borderId="14" xfId="1" applyFont="1" applyFill="1" applyBorder="1" applyAlignment="1">
      <alignment horizontal="center" vertical="center"/>
    </xf>
    <xf numFmtId="0" fontId="5" fillId="8" borderId="14" xfId="1" applyFont="1" applyFill="1" applyBorder="1" applyAlignment="1">
      <alignment horizontal="center" vertical="center"/>
    </xf>
    <xf numFmtId="0" fontId="1" fillId="8" borderId="14" xfId="1" applyFont="1" applyFill="1" applyBorder="1" applyAlignment="1">
      <alignment horizontal="center" vertical="center"/>
    </xf>
    <xf numFmtId="0" fontId="5" fillId="8" borderId="0" xfId="1" applyFont="1" applyFill="1" applyBorder="1" applyAlignment="1">
      <alignment horizontal="center" vertical="center"/>
    </xf>
    <xf numFmtId="0" fontId="1" fillId="8" borderId="0" xfId="1" applyFont="1" applyFill="1" applyBorder="1" applyAlignment="1">
      <alignment horizontal="center" vertical="center"/>
    </xf>
    <xf numFmtId="0" fontId="5" fillId="9" borderId="14" xfId="1" applyFont="1" applyFill="1" applyBorder="1" applyAlignment="1">
      <alignment horizontal="center" vertical="center"/>
    </xf>
    <xf numFmtId="0" fontId="1" fillId="9" borderId="14" xfId="1" applyFont="1" applyFill="1" applyBorder="1" applyAlignment="1">
      <alignment horizontal="center" vertical="center"/>
    </xf>
    <xf numFmtId="0" fontId="1" fillId="9" borderId="14" xfId="0" applyFont="1" applyFill="1" applyBorder="1" applyAlignment="1">
      <alignment horizontal="center"/>
    </xf>
    <xf numFmtId="0" fontId="0" fillId="9" borderId="14" xfId="0" applyFill="1" applyBorder="1" applyAlignment="1">
      <alignment horizontal="center"/>
    </xf>
    <xf numFmtId="0" fontId="0" fillId="3" borderId="5" xfId="0" applyFill="1" applyBorder="1"/>
    <xf numFmtId="164" fontId="0" fillId="0" borderId="0" xfId="0" applyNumberFormat="1" applyAlignment="1">
      <alignment horizontal="left" wrapText="1"/>
    </xf>
    <xf numFmtId="0" fontId="2" fillId="0" borderId="1" xfId="0" applyFont="1" applyFill="1" applyBorder="1" applyAlignment="1">
      <alignment horizontal="left" vertical="top"/>
    </xf>
    <xf numFmtId="0" fontId="0" fillId="0" borderId="0" xfId="0" applyFont="1" applyFill="1" applyAlignment="1" applyProtection="1">
      <alignment vertical="top"/>
    </xf>
    <xf numFmtId="165" fontId="0" fillId="0" borderId="0" xfId="0" applyNumberFormat="1" applyFont="1" applyAlignment="1">
      <alignment horizontal="left" vertical="top" wrapText="1"/>
    </xf>
    <xf numFmtId="165" fontId="0" fillId="0" borderId="0" xfId="0" applyNumberFormat="1"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xf>
    <xf numFmtId="0" fontId="0" fillId="2" borderId="5" xfId="0" applyFont="1" applyFill="1" applyBorder="1" applyAlignment="1">
      <alignment horizontal="center" vertical="top"/>
    </xf>
    <xf numFmtId="0" fontId="0" fillId="2" borderId="6" xfId="0" applyFont="1" applyFill="1" applyBorder="1" applyAlignment="1">
      <alignment horizontal="center" vertical="top"/>
    </xf>
    <xf numFmtId="0" fontId="0" fillId="2" borderId="7" xfId="0" applyFont="1" applyFill="1" applyBorder="1" applyAlignment="1">
      <alignment horizontal="center" vertical="top"/>
    </xf>
    <xf numFmtId="0" fontId="0" fillId="0" borderId="11" xfId="0" applyFont="1" applyFill="1" applyBorder="1" applyAlignment="1">
      <alignment horizontal="center" vertical="top"/>
    </xf>
    <xf numFmtId="0" fontId="0" fillId="0" borderId="13" xfId="0" applyFont="1" applyFill="1" applyBorder="1" applyAlignment="1">
      <alignment horizontal="center" vertical="top"/>
    </xf>
    <xf numFmtId="0" fontId="0" fillId="0" borderId="9" xfId="0" applyFont="1" applyFill="1" applyBorder="1" applyAlignment="1">
      <alignment horizontal="left" vertical="top"/>
    </xf>
    <xf numFmtId="0" fontId="0" fillId="0" borderId="0" xfId="0" applyFont="1" applyFill="1" applyBorder="1" applyAlignment="1">
      <alignment horizontal="left" vertical="top"/>
    </xf>
    <xf numFmtId="164" fontId="0" fillId="0" borderId="9" xfId="0" applyNumberFormat="1" applyFont="1" applyFill="1" applyBorder="1" applyAlignment="1">
      <alignment horizontal="left" vertical="top"/>
    </xf>
    <xf numFmtId="164" fontId="0" fillId="0" borderId="10" xfId="0" applyNumberFormat="1" applyFont="1" applyFill="1" applyBorder="1" applyAlignment="1">
      <alignment horizontal="left" vertical="top"/>
    </xf>
    <xf numFmtId="164" fontId="0" fillId="0" borderId="0" xfId="0" applyNumberFormat="1" applyFont="1" applyFill="1" applyBorder="1" applyAlignment="1">
      <alignment horizontal="left" vertical="top"/>
    </xf>
    <xf numFmtId="164" fontId="0" fillId="0" borderId="15" xfId="0" applyNumberFormat="1" applyFont="1" applyFill="1" applyBorder="1" applyAlignment="1">
      <alignment horizontal="left" vertical="top"/>
    </xf>
    <xf numFmtId="165" fontId="0"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2" borderId="1" xfId="0" applyFont="1" applyFill="1" applyBorder="1" applyAlignment="1">
      <alignment horizontal="left" vertical="top"/>
    </xf>
    <xf numFmtId="165" fontId="11" fillId="0" borderId="1" xfId="0" applyNumberFormat="1" applyFont="1" applyFill="1" applyBorder="1" applyAlignment="1">
      <alignment horizontal="left" vertical="top" wrapText="1"/>
    </xf>
    <xf numFmtId="0" fontId="2" fillId="0" borderId="1" xfId="0" applyFont="1" applyFill="1" applyBorder="1" applyAlignment="1">
      <alignment horizontal="center" vertical="top"/>
    </xf>
    <xf numFmtId="164" fontId="0" fillId="0" borderId="1" xfId="0" applyNumberFormat="1"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165" fontId="0" fillId="0" borderId="3" xfId="0" applyNumberFormat="1" applyFont="1" applyFill="1" applyBorder="1" applyAlignment="1">
      <alignment horizontal="left" vertical="top" wrapText="1"/>
    </xf>
    <xf numFmtId="165" fontId="0" fillId="0" borderId="1" xfId="0" applyNumberFormat="1" applyFont="1" applyFill="1" applyBorder="1" applyAlignment="1">
      <alignment horizontal="left" vertical="top"/>
    </xf>
    <xf numFmtId="165" fontId="0" fillId="0" borderId="11" xfId="0" applyNumberFormat="1" applyFont="1" applyFill="1" applyBorder="1" applyAlignment="1">
      <alignment horizontal="left" vertical="top"/>
    </xf>
    <xf numFmtId="165" fontId="0" fillId="0" borderId="12" xfId="0" applyNumberFormat="1" applyFont="1" applyFill="1" applyBorder="1" applyAlignment="1">
      <alignment horizontal="left" vertical="top"/>
    </xf>
    <xf numFmtId="165" fontId="0" fillId="0" borderId="13" xfId="0" applyNumberFormat="1"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xf>
    <xf numFmtId="165" fontId="0" fillId="0" borderId="3" xfId="0" applyNumberFormat="1" applyFont="1" applyFill="1" applyBorder="1" applyAlignment="1">
      <alignment horizontal="left" vertical="top"/>
    </xf>
    <xf numFmtId="0" fontId="2" fillId="0" borderId="1" xfId="0" applyFont="1" applyFill="1" applyBorder="1" applyAlignment="1">
      <alignment horizontal="left" vertical="top"/>
    </xf>
    <xf numFmtId="0" fontId="0" fillId="0" borderId="15" xfId="0" applyFont="1" applyFill="1" applyBorder="1" applyAlignment="1">
      <alignment horizontal="left" vertical="top"/>
    </xf>
    <xf numFmtId="165" fontId="0" fillId="0" borderId="14" xfId="0" applyNumberFormat="1" applyFont="1" applyFill="1" applyBorder="1" applyAlignment="1">
      <alignment horizontal="left" vertical="top"/>
    </xf>
    <xf numFmtId="165" fontId="0" fillId="0" borderId="0" xfId="0" applyNumberFormat="1" applyFont="1" applyFill="1" applyBorder="1" applyAlignment="1">
      <alignment horizontal="left" vertical="top"/>
    </xf>
    <xf numFmtId="165" fontId="0" fillId="0" borderId="15" xfId="0" applyNumberFormat="1" applyFont="1" applyFill="1" applyBorder="1" applyAlignment="1">
      <alignment horizontal="left" vertical="top"/>
    </xf>
    <xf numFmtId="0" fontId="2" fillId="2" borderId="1" xfId="0" applyFont="1" applyFill="1" applyBorder="1" applyAlignment="1">
      <alignment horizontal="center" vertical="center"/>
    </xf>
    <xf numFmtId="0" fontId="0" fillId="0" borderId="2" xfId="0" applyFont="1" applyFill="1" applyBorder="1" applyAlignment="1">
      <alignment horizontal="center" vertical="top"/>
    </xf>
    <xf numFmtId="164" fontId="12" fillId="0" borderId="3" xfId="0" applyNumberFormat="1" applyFont="1" applyFill="1" applyBorder="1" applyAlignment="1">
      <alignment horizontal="center" vertical="top"/>
    </xf>
    <xf numFmtId="0" fontId="2" fillId="2" borderId="1" xfId="0" applyFont="1" applyFill="1" applyBorder="1" applyAlignment="1" applyProtection="1">
      <alignment horizontal="left" vertical="top"/>
    </xf>
    <xf numFmtId="0" fontId="3" fillId="0" borderId="1" xfId="0" applyFont="1" applyFill="1" applyBorder="1" applyAlignment="1" applyProtection="1">
      <alignment horizontal="left" vertical="center" wrapText="1"/>
    </xf>
    <xf numFmtId="164" fontId="0" fillId="0" borderId="1" xfId="0" applyNumberFormat="1" applyFont="1" applyFill="1" applyBorder="1" applyAlignment="1">
      <alignment horizontal="center" vertical="top"/>
    </xf>
    <xf numFmtId="0" fontId="2" fillId="0" borderId="1" xfId="0" applyFont="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cellXfs>
  <cellStyles count="3">
    <cellStyle name="Normal" xfId="0" builtinId="0"/>
    <cellStyle name="Normal 2" xfId="1"/>
    <cellStyle name="Percent" xfId="2"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5.pn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13608</xdr:rowOff>
    </xdr:from>
    <xdr:to>
      <xdr:col>1</xdr:col>
      <xdr:colOff>922651</xdr:colOff>
      <xdr:row>0</xdr:row>
      <xdr:rowOff>1153129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13608"/>
          <a:ext cx="1032868" cy="1139521"/>
        </a:xfrm>
        <a:prstGeom prst="rect">
          <a:avLst/>
        </a:prstGeom>
      </xdr:spPr>
    </xdr:pic>
    <xdr:clientData/>
  </xdr:twoCellAnchor>
  <xdr:twoCellAnchor>
    <xdr:from>
      <xdr:col>1</xdr:col>
      <xdr:colOff>962200</xdr:colOff>
      <xdr:row>0</xdr:row>
      <xdr:rowOff>92527</xdr:rowOff>
    </xdr:from>
    <xdr:to>
      <xdr:col>4</xdr:col>
      <xdr:colOff>13607</xdr:colOff>
      <xdr:row>0</xdr:row>
      <xdr:rowOff>1085326</xdr:rowOff>
    </xdr:to>
    <xdr:sp macro="" textlink="">
      <xdr:nvSpPr>
        <xdr:cNvPr id="3" name="TextBox 2"/>
        <xdr:cNvSpPr txBox="1"/>
      </xdr:nvSpPr>
      <xdr:spPr>
        <a:xfrm>
          <a:off x="1139093" y="92527"/>
          <a:ext cx="4262943" cy="992799"/>
        </a:xfrm>
        <a:prstGeom prst="rect">
          <a:avLst/>
        </a:prstGeom>
        <a:solidFill>
          <a:srgbClr val="99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t>INSTITUT KEGURUAN DAN ILMU PENDIDIKAN SILIWANGI </a:t>
          </a:r>
        </a:p>
        <a:p>
          <a:pPr algn="l"/>
          <a:r>
            <a:rPr lang="en-US" sz="1200" b="1"/>
            <a:t>(IKIP SILIWANGI)</a:t>
          </a:r>
        </a:p>
        <a:p>
          <a:pPr algn="l"/>
          <a:r>
            <a:rPr lang="en-US" sz="1200" b="1"/>
            <a:t>FAKULTAS ILMU PENDIDIKAN</a:t>
          </a:r>
        </a:p>
        <a:p>
          <a:pPr algn="l"/>
          <a:r>
            <a:rPr lang="en-US" sz="1200" b="1"/>
            <a:t>PROGRAM STUDI BIMBINGAN DAN KONSELING</a:t>
          </a:r>
        </a:p>
      </xdr:txBody>
    </xdr:sp>
    <xdr:clientData/>
  </xdr:twoCellAnchor>
  <xdr:twoCellAnchor>
    <xdr:from>
      <xdr:col>0</xdr:col>
      <xdr:colOff>91109</xdr:colOff>
      <xdr:row>61</xdr:row>
      <xdr:rowOff>165652</xdr:rowOff>
    </xdr:from>
    <xdr:to>
      <xdr:col>3</xdr:col>
      <xdr:colOff>433890</xdr:colOff>
      <xdr:row>67</xdr:row>
      <xdr:rowOff>8282</xdr:rowOff>
    </xdr:to>
    <xdr:sp macro="" textlink="">
      <xdr:nvSpPr>
        <xdr:cNvPr id="4" name="TextBox 3"/>
        <xdr:cNvSpPr txBox="1"/>
      </xdr:nvSpPr>
      <xdr:spPr>
        <a:xfrm>
          <a:off x="91109" y="17468022"/>
          <a:ext cx="2065564" cy="985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Dosen Pembina</a:t>
          </a:r>
        </a:p>
        <a:p>
          <a:endParaRPr lang="en-US" sz="1100"/>
        </a:p>
        <a:p>
          <a:endParaRPr lang="en-US" sz="1100"/>
        </a:p>
        <a:p>
          <a:endParaRPr lang="en-US" sz="1100"/>
        </a:p>
        <a:p>
          <a:r>
            <a:rPr lang="en-US" sz="1100"/>
            <a:t>Dr. Hj.</a:t>
          </a:r>
          <a:r>
            <a:rPr lang="en-US" sz="1100" baseline="0"/>
            <a:t> Euis Eti Rohaeti, M.Pd.</a:t>
          </a:r>
          <a:endParaRPr lang="en-US" sz="1100"/>
        </a:p>
      </xdr:txBody>
    </xdr:sp>
    <xdr:clientData/>
  </xdr:twoCellAnchor>
  <xdr:twoCellAnchor>
    <xdr:from>
      <xdr:col>3</xdr:col>
      <xdr:colOff>2915478</xdr:colOff>
      <xdr:row>61</xdr:row>
      <xdr:rowOff>149087</xdr:rowOff>
    </xdr:from>
    <xdr:to>
      <xdr:col>3</xdr:col>
      <xdr:colOff>4840239</xdr:colOff>
      <xdr:row>66</xdr:row>
      <xdr:rowOff>182217</xdr:rowOff>
    </xdr:to>
    <xdr:sp macro="" textlink="">
      <xdr:nvSpPr>
        <xdr:cNvPr id="5" name="TextBox 4"/>
        <xdr:cNvSpPr txBox="1"/>
      </xdr:nvSpPr>
      <xdr:spPr>
        <a:xfrm>
          <a:off x="4638261" y="17451457"/>
          <a:ext cx="1924761" cy="985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Dosen Pengampu</a:t>
          </a:r>
        </a:p>
        <a:p>
          <a:endParaRPr lang="en-US" sz="1100"/>
        </a:p>
        <a:p>
          <a:endParaRPr lang="en-US" sz="1100"/>
        </a:p>
        <a:p>
          <a:endParaRPr lang="en-US" sz="1100"/>
        </a:p>
        <a:p>
          <a:r>
            <a:rPr lang="en-US" sz="1100"/>
            <a:t>Tita</a:t>
          </a:r>
          <a:r>
            <a:rPr lang="en-US" sz="1100" baseline="0"/>
            <a:t> Rosita, S.Psi., M.Pd.</a:t>
          </a:r>
          <a:endParaRPr lang="en-US" sz="1100"/>
        </a:p>
      </xdr:txBody>
    </xdr:sp>
    <xdr:clientData/>
  </xdr:twoCellAnchor>
  <xdr:twoCellAnchor editAs="oneCell">
    <xdr:from>
      <xdr:col>3</xdr:col>
      <xdr:colOff>2707821</xdr:colOff>
      <xdr:row>62</xdr:row>
      <xdr:rowOff>95250</xdr:rowOff>
    </xdr:from>
    <xdr:to>
      <xdr:col>3</xdr:col>
      <xdr:colOff>4259036</xdr:colOff>
      <xdr:row>66</xdr:row>
      <xdr:rowOff>34163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2321" y="17566821"/>
          <a:ext cx="1551215" cy="700913"/>
        </a:xfrm>
        <a:prstGeom prst="rect">
          <a:avLst/>
        </a:prstGeom>
      </xdr:spPr>
    </xdr:pic>
    <xdr:clientData/>
  </xdr:twoCellAnchor>
  <xdr:twoCellAnchor editAs="oneCell">
    <xdr:from>
      <xdr:col>1</xdr:col>
      <xdr:colOff>95250</xdr:colOff>
      <xdr:row>62</xdr:row>
      <xdr:rowOff>68035</xdr:rowOff>
    </xdr:from>
    <xdr:to>
      <xdr:col>1</xdr:col>
      <xdr:colOff>1043181</xdr:colOff>
      <xdr:row>66</xdr:row>
      <xdr:rowOff>125949</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143" y="17539606"/>
          <a:ext cx="947931" cy="819914"/>
        </a:xfrm>
        <a:prstGeom prst="rect">
          <a:avLst/>
        </a:prstGeom>
      </xdr:spPr>
    </xdr:pic>
    <xdr:clientData/>
  </xdr:twoCellAnchor>
  <xdr:twoCellAnchor editAs="oneCell">
    <xdr:from>
      <xdr:col>0</xdr:col>
      <xdr:colOff>0</xdr:colOff>
      <xdr:row>0</xdr:row>
      <xdr:rowOff>0</xdr:rowOff>
    </xdr:from>
    <xdr:to>
      <xdr:col>3</xdr:col>
      <xdr:colOff>4099891</xdr:colOff>
      <xdr:row>1</xdr:row>
      <xdr:rowOff>13865</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5814391" cy="11840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80596</xdr:colOff>
      <xdr:row>0</xdr:row>
      <xdr:rowOff>0</xdr:rowOff>
    </xdr:from>
    <xdr:to>
      <xdr:col>0</xdr:col>
      <xdr:colOff>1109382</xdr:colOff>
      <xdr:row>0</xdr:row>
      <xdr:rowOff>1139521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6" y="0"/>
          <a:ext cx="1028786" cy="1139521"/>
        </a:xfrm>
        <a:prstGeom prst="rect">
          <a:avLst/>
        </a:prstGeom>
      </xdr:spPr>
    </xdr:pic>
    <xdr:clientData/>
  </xdr:twoCellAnchor>
  <xdr:twoCellAnchor editAs="oneCell">
    <xdr:from>
      <xdr:col>6</xdr:col>
      <xdr:colOff>781050</xdr:colOff>
      <xdr:row>4</xdr:row>
      <xdr:rowOff>95250</xdr:rowOff>
    </xdr:from>
    <xdr:to>
      <xdr:col>7</xdr:col>
      <xdr:colOff>424056</xdr:colOff>
      <xdr:row>4</xdr:row>
      <xdr:rowOff>915164</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5275" y="2000250"/>
          <a:ext cx="947930" cy="819914"/>
        </a:xfrm>
        <a:prstGeom prst="rect">
          <a:avLst/>
        </a:prstGeom>
      </xdr:spPr>
    </xdr:pic>
    <xdr:clientData/>
  </xdr:twoCellAnchor>
  <xdr:twoCellAnchor>
    <xdr:from>
      <xdr:col>1</xdr:col>
      <xdr:colOff>28575</xdr:colOff>
      <xdr:row>39</xdr:row>
      <xdr:rowOff>28575</xdr:rowOff>
    </xdr:from>
    <xdr:to>
      <xdr:col>4</xdr:col>
      <xdr:colOff>552450</xdr:colOff>
      <xdr:row>39</xdr:row>
      <xdr:rowOff>238125</xdr:rowOff>
    </xdr:to>
    <xdr:sp macro="" textlink="">
      <xdr:nvSpPr>
        <xdr:cNvPr id="12" name="Round Diagonal Corner Rectangle 11"/>
        <xdr:cNvSpPr/>
      </xdr:nvSpPr>
      <xdr:spPr>
        <a:xfrm>
          <a:off x="2038350" y="9906000"/>
          <a:ext cx="1057275" cy="209550"/>
        </a:xfrm>
        <a:prstGeom prst="round2DiagRect">
          <a:avLst/>
        </a:prstGeom>
        <a:solidFill>
          <a:srgbClr val="99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Utama</a:t>
          </a:r>
        </a:p>
      </xdr:txBody>
    </xdr:sp>
    <xdr:clientData/>
  </xdr:twoCellAnchor>
  <xdr:twoCellAnchor>
    <xdr:from>
      <xdr:col>1</xdr:col>
      <xdr:colOff>28575</xdr:colOff>
      <xdr:row>43</xdr:row>
      <xdr:rowOff>28575</xdr:rowOff>
    </xdr:from>
    <xdr:to>
      <xdr:col>4</xdr:col>
      <xdr:colOff>552450</xdr:colOff>
      <xdr:row>43</xdr:row>
      <xdr:rowOff>238125</xdr:rowOff>
    </xdr:to>
    <xdr:sp macro="" textlink="">
      <xdr:nvSpPr>
        <xdr:cNvPr id="13" name="Round Diagonal Corner Rectangle 12"/>
        <xdr:cNvSpPr/>
      </xdr:nvSpPr>
      <xdr:spPr>
        <a:xfrm>
          <a:off x="2038350" y="10744200"/>
          <a:ext cx="1057275" cy="209550"/>
        </a:xfrm>
        <a:prstGeom prst="round2DiagRect">
          <a:avLst/>
        </a:prstGeom>
        <a:solidFill>
          <a:srgbClr val="99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Pendukung</a:t>
          </a:r>
        </a:p>
      </xdr:txBody>
    </xdr:sp>
    <xdr:clientData/>
  </xdr:twoCellAnchor>
  <xdr:twoCellAnchor editAs="oneCell">
    <xdr:from>
      <xdr:col>4</xdr:col>
      <xdr:colOff>323850</xdr:colOff>
      <xdr:row>4</xdr:row>
      <xdr:rowOff>95251</xdr:rowOff>
    </xdr:from>
    <xdr:to>
      <xdr:col>4</xdr:col>
      <xdr:colOff>2022626</xdr:colOff>
      <xdr:row>4</xdr:row>
      <xdr:rowOff>862839</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86125" y="2000251"/>
          <a:ext cx="1698776" cy="767588"/>
        </a:xfrm>
        <a:prstGeom prst="rect">
          <a:avLst/>
        </a:prstGeom>
      </xdr:spPr>
    </xdr:pic>
    <xdr:clientData/>
  </xdr:twoCellAnchor>
  <xdr:twoCellAnchor editAs="oneCell">
    <xdr:from>
      <xdr:col>5</xdr:col>
      <xdr:colOff>600075</xdr:colOff>
      <xdr:row>4</xdr:row>
      <xdr:rowOff>66675</xdr:rowOff>
    </xdr:from>
    <xdr:to>
      <xdr:col>5</xdr:col>
      <xdr:colOff>1548006</xdr:colOff>
      <xdr:row>4</xdr:row>
      <xdr:rowOff>886589</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3125" y="1971675"/>
          <a:ext cx="947931" cy="819914"/>
        </a:xfrm>
        <a:prstGeom prst="rect">
          <a:avLst/>
        </a:prstGeom>
      </xdr:spPr>
    </xdr:pic>
    <xdr:clientData/>
  </xdr:twoCellAnchor>
  <xdr:twoCellAnchor editAs="oneCell">
    <xdr:from>
      <xdr:col>0</xdr:col>
      <xdr:colOff>0</xdr:colOff>
      <xdr:row>0</xdr:row>
      <xdr:rowOff>0</xdr:rowOff>
    </xdr:from>
    <xdr:to>
      <xdr:col>5</xdr:col>
      <xdr:colOff>461341</xdr:colOff>
      <xdr:row>0</xdr:row>
      <xdr:rowOff>1114425</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5814391" cy="111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KIP%20SILIWANGI\PRODI%20BK\RPS-RPS%20PRODI%20BK\RPS%20Excel\RPS%20OTOMATIS%201POIN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abus"/>
      <sheetName val="RPS1"/>
      <sheetName val="RPS2"/>
      <sheetName val="Input Kode Matkul"/>
      <sheetName val="Input A"/>
      <sheetName val="Input B"/>
      <sheetName val="CPL"/>
      <sheetName val="RPS Isi (2)"/>
    </sheetNames>
    <sheetDataSet>
      <sheetData sheetId="0"/>
      <sheetData sheetId="1"/>
      <sheetData sheetId="2"/>
      <sheetData sheetId="3"/>
      <sheetData sheetId="4">
        <row r="15">
          <cell r="E15" t="str">
            <v>CP-SA: Mampu mengambil keputusan strategis di bidang bimbingan dan konseling berdasarkan informasi dan data yang relevan</v>
          </cell>
        </row>
        <row r="16">
          <cell r="E16" t="str">
            <v>CP-SB: Mampu mengelola sumber daya dan organisasi di bidang bimbingan dan konseling, serta mengkomunikasikan pengelolaannya secara bertanggung jawab kepada pemangku jabatan</v>
          </cell>
        </row>
        <row r="17">
          <cell r="E17" t="str">
            <v>CP-PPA: Mampu menguasai konsep, struktur, materi, dan pola pikir keilmuan bimbingan dan konseling yang diperlukan untuk melaksanakan layanan di satuan pendidikan dasar dan menengah serta studi ke jenjang berikutnya</v>
          </cell>
        </row>
        <row r="18">
          <cell r="E18" t="str">
            <v>CP-PPB: Menguasai konsep dan prinsip pedagogi, didaktik bimbingan dan konseling untuk mendukung tugas profesionalnya sebagai guru bk/konselor</v>
          </cell>
        </row>
        <row r="19">
          <cell r="E19" t="str">
            <v>CP-KUA: Mampu mengaplikasikan konsep dan prinsip pedagogi, didaktik di bidang bimbingan dan konseling dan keilmuan bimbingan dan konseling untuk melakukan perencanaan, pengelolaan, implementasi, dan evaluasi layanan bimbingan dan konseling yang inovatif dengan memanfaatkan ipteks, yang berorientasi pada kecakapan hidup (life skills) dan entrepreneurship</v>
          </cell>
        </row>
        <row r="20">
          <cell r="E20" t="str">
            <v xml:space="preserve">CP-KUB: Mampu merancang, melaksanakan penelitian dan mempublikasikan hasilnya sehingga dapat digunakan sebagai alternatif penyelesaian masalah di bidang bimbingan dan konseling </v>
          </cell>
        </row>
        <row r="21">
          <cell r="E21" t="str">
            <v>CP-KKA: Mampu mengaplikasikan konsep dan prinsip pedagogi, didaktik di bidang bimbingan dan konseling dan keilmuan bimbingan dan konseling untuk melakukan perencanaan, pengelolaan, implementasi, dan evaluasi pelatihan (training) yang inovatif</v>
          </cell>
        </row>
        <row r="22">
          <cell r="E22" t="str">
            <v>CP-KKB: Mampu merancang, melaksanakan penelitian dan mempublikasikan hasilnya sehingga dapat digunakan sebagai alternatif penyelesaian masalah di bidang pelatihan (training)</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0"/>
  <sheetViews>
    <sheetView view="pageBreakPreview" zoomScale="70" zoomScaleNormal="115" zoomScaleSheetLayoutView="70" workbookViewId="0">
      <selection activeCell="D7" sqref="D7"/>
    </sheetView>
  </sheetViews>
  <sheetFormatPr defaultRowHeight="15" x14ac:dyDescent="0.25"/>
  <cols>
    <col min="1" max="1" width="2.7109375" style="22" customWidth="1"/>
    <col min="2" max="2" width="21.42578125" customWidth="1"/>
    <col min="3" max="3" width="1.5703125" customWidth="1"/>
    <col min="4" max="4" width="73.42578125" customWidth="1"/>
  </cols>
  <sheetData>
    <row r="1" spans="1:5" ht="92.25" customHeight="1" x14ac:dyDescent="0.25">
      <c r="A1" s="24"/>
      <c r="B1" s="25"/>
      <c r="C1" s="25"/>
      <c r="D1" s="25"/>
      <c r="E1" s="4"/>
    </row>
    <row r="3" spans="1:5" x14ac:dyDescent="0.25">
      <c r="A3" s="147" t="s">
        <v>79</v>
      </c>
      <c r="B3" s="147"/>
      <c r="C3" s="147"/>
      <c r="D3" s="147"/>
    </row>
    <row r="4" spans="1:5" x14ac:dyDescent="0.25">
      <c r="A4" s="26"/>
      <c r="B4" s="26"/>
      <c r="C4" s="26"/>
      <c r="D4" s="26"/>
    </row>
    <row r="5" spans="1:5" x14ac:dyDescent="0.25">
      <c r="A5" s="22" t="s">
        <v>51</v>
      </c>
    </row>
    <row r="6" spans="1:5" x14ac:dyDescent="0.25">
      <c r="B6" s="22" t="s">
        <v>0</v>
      </c>
      <c r="C6" s="22" t="s">
        <v>57</v>
      </c>
      <c r="D6" s="27" t="str">
        <f>'Input A'!E5</f>
        <v>Kesehatan Mental</v>
      </c>
    </row>
    <row r="7" spans="1:5" x14ac:dyDescent="0.25">
      <c r="B7" s="22" t="s">
        <v>1</v>
      </c>
      <c r="C7" s="22" t="s">
        <v>57</v>
      </c>
      <c r="D7" s="27">
        <f>'RPS1'!E3</f>
        <v>4301622205</v>
      </c>
    </row>
    <row r="8" spans="1:5" x14ac:dyDescent="0.25">
      <c r="B8" s="22" t="s">
        <v>52</v>
      </c>
      <c r="C8" s="22" t="s">
        <v>57</v>
      </c>
      <c r="D8" s="27">
        <f>'RPS1'!F3</f>
        <v>2</v>
      </c>
    </row>
    <row r="9" spans="1:5" x14ac:dyDescent="0.25">
      <c r="B9" s="22" t="s">
        <v>3</v>
      </c>
      <c r="C9" s="22" t="s">
        <v>57</v>
      </c>
      <c r="D9" s="27">
        <f>'RPS1'!G3</f>
        <v>2</v>
      </c>
    </row>
    <row r="10" spans="1:5" x14ac:dyDescent="0.25">
      <c r="B10" s="22" t="s">
        <v>53</v>
      </c>
      <c r="C10" s="22" t="s">
        <v>57</v>
      </c>
      <c r="D10" s="27" t="str">
        <f>'Input A'!E6</f>
        <v>MK PRODI</v>
      </c>
    </row>
    <row r="11" spans="1:5" x14ac:dyDescent="0.25">
      <c r="B11" s="22" t="s">
        <v>54</v>
      </c>
      <c r="C11" s="22" t="s">
        <v>57</v>
      </c>
      <c r="D11" s="27" t="s">
        <v>282</v>
      </c>
    </row>
    <row r="12" spans="1:5" x14ac:dyDescent="0.25">
      <c r="B12" s="22" t="s">
        <v>55</v>
      </c>
      <c r="C12" s="22" t="s">
        <v>57</v>
      </c>
      <c r="D12" s="141">
        <f>'Input A'!E102</f>
        <v>0</v>
      </c>
    </row>
    <row r="13" spans="1:5" x14ac:dyDescent="0.25">
      <c r="B13" s="22" t="s">
        <v>56</v>
      </c>
      <c r="C13" s="22" t="s">
        <v>57</v>
      </c>
      <c r="D13" s="27" t="str">
        <f>'Input A'!E100</f>
        <v>Tita Rosita, S.Psi., M.Pd.</v>
      </c>
    </row>
    <row r="15" spans="1:5" x14ac:dyDescent="0.25">
      <c r="A15" s="22" t="s">
        <v>58</v>
      </c>
    </row>
    <row r="16" spans="1:5" ht="75" customHeight="1" x14ac:dyDescent="0.25">
      <c r="B16" s="149" t="str">
        <f>CONCATENATE("Selesai mengikuti perkuliahan ini mahasiswa diharapkan mampu ", 'Input A'!E31, ", ", 'Input A'!E32, ", dan ",'Input A'!E33, ".")</f>
        <v>Selesai mengikuti perkuliahan ini mahasiswa diharapkan mampu menguasai konsep dasar kesehatan mental, menguasai konsep dasar kepribadian sehat, dan menguasai konsep bentuk-bentuk gangguan kepribadian.</v>
      </c>
      <c r="C16" s="149"/>
      <c r="D16" s="149"/>
    </row>
    <row r="18" spans="1:4" x14ac:dyDescent="0.25">
      <c r="B18" s="22" t="s">
        <v>59</v>
      </c>
    </row>
    <row r="19" spans="1:4" ht="133.5" customHeight="1" x14ac:dyDescent="0.25">
      <c r="B19" s="149" t="str">
        <f>CONCATENATE("Perkuliahan ini membahas ", 'Input A'!E37, ", ", 'Input A'!E38, ", ", 'Input A'!E39, ", ", 'Input A'!E40, ", ", 'Input A'!E41, ", ", 'Input A'!E42, ", ", 'Input A'!E43, ", ", 'Input A'!E45, ", ", 'Input A'!E46, ", ", 'Input A'!E47, ", ", 'Input A'!E48, ", ", 'Input A'!E49, ", ", 'Input A'!E50, ", ", "dan ",'Input A'!E51, ".")</f>
        <v>Perkuliahan ini membahas rekonseptualisasi kesehatan mental dan perbedaannya dengan abnormalitas, rekonseptualisasi kesehatan mental dan perbedaannya dengan abnormalitas, ruang lingkup kesehatan mental serta faktor-faktor yang mempengaruhi kesehatan mental, ruang lingkup kesehatan mental serta faktor-faktor yang mempengaruhi kesehatan mental, gangguan kesehatan mental yang mencakup gangguan kepribadian narsistik, gangguan kesehatan mental yang mencakup kecanduan media sosial (facebook dan instagram), gangguan kesehatan mental yang mencakup kecanduan media sosial (facebook dan instagram), gangguan kesehatan mental yang mencakup kecanduan game  (online dan offline), gangguan kesehatan mental yang mencakup kecanduan game  (online dan offline), gangguan kesehatan mental yang berkaitan dengan kecanduan rokok, gangguan kesehatan mental yang berkaitan dengan kecanduan rokok, gangguan kesehatan mental yang berkaitan dengan ketergantungan alkohol, program kesehatan mental di sekolah, dan program kesehatan mental di sekolah.</v>
      </c>
      <c r="C19" s="149"/>
      <c r="D19" s="149"/>
    </row>
    <row r="20" spans="1:4" x14ac:dyDescent="0.25">
      <c r="B20" s="151"/>
      <c r="C20" s="151"/>
      <c r="D20" s="151"/>
    </row>
    <row r="21" spans="1:4" x14ac:dyDescent="0.25">
      <c r="B21" s="22" t="s">
        <v>60</v>
      </c>
    </row>
    <row r="22" spans="1:4" ht="30" customHeight="1" x14ac:dyDescent="0.25">
      <c r="B22" s="150" t="s">
        <v>318</v>
      </c>
      <c r="C22" s="150"/>
      <c r="D22" s="150"/>
    </row>
    <row r="24" spans="1:4" x14ac:dyDescent="0.25">
      <c r="A24" s="22" t="s">
        <v>61</v>
      </c>
    </row>
    <row r="25" spans="1:4" x14ac:dyDescent="0.25">
      <c r="B25" s="22" t="s">
        <v>81</v>
      </c>
      <c r="C25" s="22" t="s">
        <v>57</v>
      </c>
      <c r="D25" s="61" t="str">
        <f>CONCATENATE((SUM('Input B'!$P$5:$P$10,'Input B'!$P$12:$P$18)/2), "%")</f>
        <v>25%</v>
      </c>
    </row>
    <row r="26" spans="1:4" x14ac:dyDescent="0.25">
      <c r="B26" s="22" t="s">
        <v>82</v>
      </c>
      <c r="C26" s="22" t="s">
        <v>57</v>
      </c>
      <c r="D26" s="61" t="str">
        <f>CONCATENATE((SUM('Input B'!$P$5:$P$10,'Input B'!$P$12:$P$18)/2), "%")</f>
        <v>25%</v>
      </c>
    </row>
    <row r="27" spans="1:4" x14ac:dyDescent="0.25">
      <c r="B27" s="22" t="s">
        <v>83</v>
      </c>
      <c r="C27" s="22" t="s">
        <v>57</v>
      </c>
      <c r="D27" s="61" t="str">
        <f>CONCATENATE('Input B'!P11, "%")</f>
        <v>20%</v>
      </c>
    </row>
    <row r="28" spans="1:4" x14ac:dyDescent="0.25">
      <c r="B28" s="22" t="s">
        <v>84</v>
      </c>
      <c r="C28" s="22" t="s">
        <v>57</v>
      </c>
      <c r="D28" s="62" t="str">
        <f>CONCATENATE('Input B'!P19, "%")</f>
        <v>30%</v>
      </c>
    </row>
    <row r="30" spans="1:4" x14ac:dyDescent="0.25">
      <c r="A30" s="22" t="s">
        <v>62</v>
      </c>
    </row>
    <row r="31" spans="1:4" x14ac:dyDescent="0.25">
      <c r="B31" s="22" t="s">
        <v>63</v>
      </c>
      <c r="C31" s="22" t="s">
        <v>57</v>
      </c>
      <c r="D31" s="27" t="str">
        <f>'Input A'!D55</f>
        <v>Rekonseptualisasi kesehatan mental dan perbedaannya dengan abnormalitas</v>
      </c>
    </row>
    <row r="32" spans="1:4" ht="15" customHeight="1" x14ac:dyDescent="0.25">
      <c r="B32" s="22" t="s">
        <v>64</v>
      </c>
      <c r="C32" s="22" t="s">
        <v>57</v>
      </c>
      <c r="D32" s="27" t="str">
        <f>'Input A'!D56</f>
        <v>Rekonseptualisasi kesehatan mental dan perbedaannya dengan abnormalitas</v>
      </c>
    </row>
    <row r="33" spans="1:4" ht="30" x14ac:dyDescent="0.25">
      <c r="B33" s="22" t="s">
        <v>65</v>
      </c>
      <c r="C33" s="22" t="s">
        <v>57</v>
      </c>
      <c r="D33" s="27" t="str">
        <f>'Input A'!D57</f>
        <v>Ruang lingkup kesehatan mental serta faktor-faktor yang mempengaruhi kesehatan mental</v>
      </c>
    </row>
    <row r="34" spans="1:4" ht="30" x14ac:dyDescent="0.25">
      <c r="B34" s="22" t="s">
        <v>66</v>
      </c>
      <c r="C34" s="22" t="s">
        <v>57</v>
      </c>
      <c r="D34" s="27" t="str">
        <f>'Input A'!D58</f>
        <v>Ruang lingkup kesehatan mental serta faktor-faktor yang mempengaruhi kesehatan mental</v>
      </c>
    </row>
    <row r="35" spans="1:4" x14ac:dyDescent="0.25">
      <c r="B35" s="22" t="s">
        <v>67</v>
      </c>
      <c r="C35" s="22" t="s">
        <v>57</v>
      </c>
      <c r="D35" s="27" t="str">
        <f>'Input A'!D59</f>
        <v>Gangguan kesehatan mental yang mencakup gangguan kepribadian narsistik</v>
      </c>
    </row>
    <row r="36" spans="1:4" ht="14.25" customHeight="1" x14ac:dyDescent="0.25">
      <c r="B36" s="22" t="s">
        <v>68</v>
      </c>
      <c r="C36" s="22" t="s">
        <v>57</v>
      </c>
      <c r="D36" s="27" t="str">
        <f>'Input A'!D60</f>
        <v>Gangguan kesehatan mental yang mencakup kecanduan media sosial (facebook dan instagram)</v>
      </c>
    </row>
    <row r="37" spans="1:4" ht="30" x14ac:dyDescent="0.25">
      <c r="B37" s="22" t="s">
        <v>69</v>
      </c>
      <c r="C37" s="22" t="s">
        <v>57</v>
      </c>
      <c r="D37" s="27" t="str">
        <f>'Input A'!D61</f>
        <v>Gangguan kesehatan mental yang mencakup kecanduan media sosial (facebook dan instagram)</v>
      </c>
    </row>
    <row r="38" spans="1:4" x14ac:dyDescent="0.25">
      <c r="B38" s="22" t="s">
        <v>70</v>
      </c>
      <c r="C38" s="22" t="s">
        <v>57</v>
      </c>
      <c r="D38" s="27" t="str">
        <f>'Input A'!D62</f>
        <v>Ujian Tengah Semester (UTS)</v>
      </c>
    </row>
    <row r="39" spans="1:4" ht="14.25" customHeight="1" x14ac:dyDescent="0.25">
      <c r="B39" s="22" t="s">
        <v>71</v>
      </c>
      <c r="C39" s="22" t="s">
        <v>57</v>
      </c>
      <c r="D39" s="27" t="str">
        <f>'Input A'!D63</f>
        <v>Gangguan kesehatan mental yang mencakup kecanduan game  (online dan offline)</v>
      </c>
    </row>
    <row r="40" spans="1:4" ht="14.25" customHeight="1" x14ac:dyDescent="0.25">
      <c r="B40" s="22" t="s">
        <v>72</v>
      </c>
      <c r="C40" s="22" t="s">
        <v>57</v>
      </c>
      <c r="D40" s="27" t="str">
        <f>'Input A'!D64</f>
        <v>Gangguan kesehatan mental yang mencakup kecanduan game  (online dan offline)</v>
      </c>
    </row>
    <row r="41" spans="1:4" x14ac:dyDescent="0.25">
      <c r="B41" s="22" t="s">
        <v>73</v>
      </c>
      <c r="C41" s="22" t="s">
        <v>57</v>
      </c>
      <c r="D41" s="27" t="str">
        <f>'Input A'!D65</f>
        <v>Gangguan kesehatan mental yang berkaitan dengan kecanduan rokok</v>
      </c>
    </row>
    <row r="42" spans="1:4" x14ac:dyDescent="0.25">
      <c r="B42" s="22" t="s">
        <v>74</v>
      </c>
      <c r="C42" s="22" t="s">
        <v>57</v>
      </c>
      <c r="D42" s="27" t="str">
        <f>'Input A'!D66</f>
        <v>Gangguan kesehatan mental yang berkaitan dengan kecanduan rokok</v>
      </c>
    </row>
    <row r="43" spans="1:4" x14ac:dyDescent="0.25">
      <c r="B43" s="22" t="s">
        <v>75</v>
      </c>
      <c r="C43" s="22" t="s">
        <v>57</v>
      </c>
      <c r="D43" s="27" t="str">
        <f>'Input A'!D67</f>
        <v>Gangguan kesehatan mental yang berkaitan dengan ketergantungan alkohol</v>
      </c>
    </row>
    <row r="44" spans="1:4" x14ac:dyDescent="0.25">
      <c r="B44" s="22" t="s">
        <v>76</v>
      </c>
      <c r="C44" s="22" t="s">
        <v>57</v>
      </c>
      <c r="D44" s="27" t="str">
        <f>'Input A'!D68</f>
        <v>Program kesehatan mental di sekolah</v>
      </c>
    </row>
    <row r="45" spans="1:4" x14ac:dyDescent="0.25">
      <c r="B45" s="22" t="s">
        <v>77</v>
      </c>
      <c r="C45" s="22" t="s">
        <v>57</v>
      </c>
      <c r="D45" s="27" t="str">
        <f>'Input A'!D69</f>
        <v>Program kesehatan mental di sekolah</v>
      </c>
    </row>
    <row r="46" spans="1:4" x14ac:dyDescent="0.25">
      <c r="B46" s="22" t="s">
        <v>78</v>
      </c>
      <c r="C46" s="22" t="s">
        <v>57</v>
      </c>
      <c r="D46" s="27" t="str">
        <f>'Input A'!D70</f>
        <v>Ujian Akhir Semester (UAS)</v>
      </c>
    </row>
    <row r="48" spans="1:4" x14ac:dyDescent="0.25">
      <c r="A48" s="22" t="s">
        <v>80</v>
      </c>
    </row>
    <row r="49" spans="2:4" ht="15" customHeight="1" x14ac:dyDescent="0.25">
      <c r="B49" s="148" t="s">
        <v>334</v>
      </c>
      <c r="C49" s="148"/>
      <c r="D49" s="148"/>
    </row>
    <row r="50" spans="2:4" x14ac:dyDescent="0.25">
      <c r="B50" s="144" t="str">
        <f>'Input A'!E79</f>
        <v>Parwati Soepangat, 1997. Kesehatan Mental. Fakultas psikologi Unpad.</v>
      </c>
      <c r="C50" s="144"/>
      <c r="D50" s="144"/>
    </row>
    <row r="51" spans="2:4" ht="29.25" customHeight="1" x14ac:dyDescent="0.25">
      <c r="B51" s="145">
        <f>'Input A'!E80</f>
        <v>0</v>
      </c>
      <c r="C51" s="145"/>
      <c r="D51" s="145"/>
    </row>
    <row r="52" spans="2:4" ht="29.25" customHeight="1" x14ac:dyDescent="0.25">
      <c r="B52" s="145">
        <f>'Input A'!E81</f>
        <v>0</v>
      </c>
      <c r="C52" s="145"/>
      <c r="D52" s="145"/>
    </row>
    <row r="53" spans="2:4" x14ac:dyDescent="0.25">
      <c r="B53" s="146" t="s">
        <v>335</v>
      </c>
      <c r="C53" s="146"/>
      <c r="D53" s="146"/>
    </row>
    <row r="54" spans="2:4" ht="30" customHeight="1" x14ac:dyDescent="0.25">
      <c r="B54" s="144" t="str">
        <f>'Input A'!E83</f>
        <v>Dadang Hawari. 1996. Al-Qur’an Ilmu Kedokteran Jiwa dan Kesehatan Jiwa</v>
      </c>
      <c r="C54" s="144"/>
      <c r="D54" s="144"/>
    </row>
    <row r="55" spans="2:4" ht="30" customHeight="1" x14ac:dyDescent="0.25">
      <c r="B55" s="144" t="str">
        <f>'Input A'!E84</f>
        <v>Gerald C. Davidson. 2006. Psikologi Abnormal Edisi Ke-9. PT. Raja Grafindo Persada</v>
      </c>
      <c r="C55" s="144"/>
      <c r="D55" s="144"/>
    </row>
    <row r="56" spans="2:4" ht="30" customHeight="1" x14ac:dyDescent="0.25">
      <c r="B56" s="144" t="str">
        <f>'Input A'!E85</f>
        <v>Jahoda, Marie (1958). Current Concepts of  Positive Mental Health. New York: Basic Books, Inc., Publisher</v>
      </c>
      <c r="C56" s="144"/>
      <c r="D56" s="144"/>
    </row>
    <row r="57" spans="2:4" ht="30" customHeight="1" x14ac:dyDescent="0.25">
      <c r="B57" s="144" t="str">
        <f>'Input A'!E86</f>
        <v>Thorpe,L.P. 1960. The psychology of Mental Health. The Roland Press Co.New York</v>
      </c>
      <c r="C57" s="144"/>
      <c r="D57" s="144"/>
    </row>
    <row r="58" spans="2:4" ht="30" customHeight="1" x14ac:dyDescent="0.25">
      <c r="B58" s="144" t="str">
        <f>'Input A'!E87</f>
        <v>Hountras,P.T. 1961. Mental Hygiene. A text of Reading. Charles E Merill Books Inc</v>
      </c>
      <c r="C58" s="144"/>
      <c r="D58" s="144"/>
    </row>
    <row r="59" spans="2:4" ht="30" customHeight="1" x14ac:dyDescent="0.25">
      <c r="B59" s="144" t="str">
        <f>'Input A'!E88</f>
        <v>Fischer, R. 1980. A dictionary of Mental health. Granada Publication</v>
      </c>
      <c r="C59" s="144"/>
      <c r="D59" s="144"/>
    </row>
    <row r="60" spans="2:4" ht="30" customHeight="1" x14ac:dyDescent="0.25">
      <c r="B60" s="144" t="str">
        <f>'Input A'!E89</f>
        <v>DSM IV-TR</v>
      </c>
      <c r="C60" s="144"/>
      <c r="D60" s="144"/>
    </row>
  </sheetData>
  <mergeCells count="17">
    <mergeCell ref="A3:D3"/>
    <mergeCell ref="B49:D49"/>
    <mergeCell ref="B16:D16"/>
    <mergeCell ref="B19:D19"/>
    <mergeCell ref="B22:D22"/>
    <mergeCell ref="B20:D20"/>
    <mergeCell ref="B50:D50"/>
    <mergeCell ref="B51:D51"/>
    <mergeCell ref="B52:D52"/>
    <mergeCell ref="B53:D53"/>
    <mergeCell ref="B54:D54"/>
    <mergeCell ref="B60:D60"/>
    <mergeCell ref="B55:D55"/>
    <mergeCell ref="B56:D56"/>
    <mergeCell ref="B57:D57"/>
    <mergeCell ref="B58:D58"/>
    <mergeCell ref="B59:D59"/>
  </mergeCells>
  <pageMargins left="1.1811023622047245" right="0.42" top="0.78740157480314965" bottom="0.78740157480314965" header="0.31496062992125984" footer="0.31496062992125984"/>
  <pageSetup paperSize="9" scale="85" fitToHeight="3"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7"/>
  <sheetViews>
    <sheetView view="pageBreakPreview" zoomScaleNormal="85" zoomScaleSheetLayoutView="100" workbookViewId="0">
      <selection activeCell="A3" sqref="A3:D7"/>
    </sheetView>
  </sheetViews>
  <sheetFormatPr defaultRowHeight="15" x14ac:dyDescent="0.25"/>
  <cols>
    <col min="1" max="1" width="30.140625" style="11" customWidth="1"/>
    <col min="2" max="2" width="4.5703125" style="11" customWidth="1"/>
    <col min="3" max="3" width="5.7109375" style="11" customWidth="1"/>
    <col min="4" max="4" width="4" style="11" customWidth="1"/>
    <col min="5" max="5" width="35.85546875" style="11" customWidth="1"/>
    <col min="6" max="6" width="34.42578125" style="11" customWidth="1"/>
    <col min="7" max="8" width="19.5703125" style="11" customWidth="1"/>
    <col min="9" max="16384" width="9.140625" style="11"/>
  </cols>
  <sheetData>
    <row r="1" spans="1:11" ht="90" customHeight="1" x14ac:dyDescent="0.25">
      <c r="A1" s="152"/>
      <c r="B1" s="153"/>
      <c r="C1" s="153"/>
      <c r="D1" s="153"/>
      <c r="E1" s="153"/>
      <c r="F1" s="153"/>
      <c r="G1" s="153"/>
      <c r="H1" s="154"/>
    </row>
    <row r="2" spans="1:11" ht="15" customHeight="1" x14ac:dyDescent="0.25">
      <c r="A2" s="165" t="s">
        <v>0</v>
      </c>
      <c r="B2" s="165"/>
      <c r="C2" s="165"/>
      <c r="D2" s="165"/>
      <c r="E2" s="28" t="s">
        <v>1</v>
      </c>
      <c r="F2" s="28" t="s">
        <v>2</v>
      </c>
      <c r="G2" s="28" t="s">
        <v>3</v>
      </c>
      <c r="H2" s="28" t="s">
        <v>4</v>
      </c>
    </row>
    <row r="3" spans="1:11" ht="15" customHeight="1" x14ac:dyDescent="0.25">
      <c r="A3" s="168" t="str">
        <f>'Input A'!D5</f>
        <v>Kesehatan Mental</v>
      </c>
      <c r="B3" s="168"/>
      <c r="C3" s="168"/>
      <c r="D3" s="168"/>
      <c r="E3" s="53">
        <f>'Input A'!D4</f>
        <v>4301622205</v>
      </c>
      <c r="F3" s="53">
        <f>'Input A'!D7</f>
        <v>2</v>
      </c>
      <c r="G3" s="53">
        <f>'Input A'!D8</f>
        <v>2</v>
      </c>
      <c r="H3" s="54" t="str">
        <f>'Input A'!D9</f>
        <v>19 Februari 2017</v>
      </c>
    </row>
    <row r="4" spans="1:11" ht="30" x14ac:dyDescent="0.25">
      <c r="A4" s="168"/>
      <c r="B4" s="168"/>
      <c r="C4" s="168"/>
      <c r="D4" s="168"/>
      <c r="E4" s="20" t="s">
        <v>35</v>
      </c>
      <c r="F4" s="18" t="s">
        <v>113</v>
      </c>
      <c r="G4" s="186" t="s">
        <v>5</v>
      </c>
      <c r="H4" s="186"/>
    </row>
    <row r="5" spans="1:11" ht="73.5" customHeight="1" x14ac:dyDescent="0.25">
      <c r="A5" s="168"/>
      <c r="B5" s="168"/>
      <c r="C5" s="168"/>
      <c r="D5" s="168"/>
      <c r="E5" s="13"/>
      <c r="F5" s="13"/>
      <c r="G5" s="187"/>
      <c r="H5" s="187"/>
      <c r="K5" s="14"/>
    </row>
    <row r="6" spans="1:11" x14ac:dyDescent="0.25">
      <c r="A6" s="168"/>
      <c r="B6" s="168"/>
      <c r="C6" s="168"/>
      <c r="D6" s="168"/>
      <c r="E6" s="58" t="str">
        <f>'Input A'!D11</f>
        <v>Tita Rosita, S.Psi., M.Pd.</v>
      </c>
      <c r="F6" s="58" t="str">
        <f>'Input A'!D10</f>
        <v>Prof. Dr. H. Mohamad. Surya</v>
      </c>
      <c r="G6" s="188" t="str">
        <f>'Input A'!D12</f>
        <v>Prof. Dr. H. Mohamad. Surya</v>
      </c>
      <c r="H6" s="188"/>
    </row>
    <row r="7" spans="1:11" x14ac:dyDescent="0.25">
      <c r="A7" s="168"/>
      <c r="B7" s="168"/>
      <c r="C7" s="168"/>
      <c r="D7" s="168"/>
      <c r="E7" s="15"/>
      <c r="F7" s="15"/>
      <c r="G7" s="155"/>
      <c r="H7" s="156"/>
    </row>
    <row r="8" spans="1:11" s="143" customFormat="1" ht="15" customHeight="1" x14ac:dyDescent="0.25">
      <c r="A8" s="191"/>
      <c r="B8" s="189" t="s">
        <v>361</v>
      </c>
      <c r="C8" s="189"/>
      <c r="D8" s="189"/>
      <c r="E8" s="189"/>
      <c r="F8" s="189"/>
      <c r="G8" s="189"/>
      <c r="H8" s="189"/>
    </row>
    <row r="9" spans="1:11" s="143" customFormat="1" ht="15" customHeight="1" x14ac:dyDescent="0.25">
      <c r="A9" s="191"/>
      <c r="B9" s="190" t="str">
        <f>'[1]Input A'!E15</f>
        <v>CP-SA: Mampu mengambil keputusan strategis di bidang bimbingan dan konseling berdasarkan informasi dan data yang relevan</v>
      </c>
      <c r="C9" s="190"/>
      <c r="D9" s="190"/>
      <c r="E9" s="190"/>
      <c r="F9" s="190"/>
      <c r="G9" s="190"/>
      <c r="H9" s="190"/>
    </row>
    <row r="10" spans="1:11" s="143" customFormat="1" ht="30" customHeight="1" x14ac:dyDescent="0.25">
      <c r="A10" s="191"/>
      <c r="B10" s="190" t="str">
        <f>'[1]Input A'!E16</f>
        <v>CP-SB: Mampu mengelola sumber daya dan organisasi di bidang bimbingan dan konseling, serta mengkomunikasikan pengelolaannya secara bertanggung jawab kepada pemangku jabatan</v>
      </c>
      <c r="C10" s="190"/>
      <c r="D10" s="190"/>
      <c r="E10" s="190"/>
      <c r="F10" s="190"/>
      <c r="G10" s="190"/>
      <c r="H10" s="190"/>
    </row>
    <row r="11" spans="1:11" s="143" customFormat="1" ht="30" customHeight="1" x14ac:dyDescent="0.25">
      <c r="A11" s="191"/>
      <c r="B11" s="190" t="str">
        <f>'[1]Input A'!E17</f>
        <v>CP-PPA: Mampu menguasai konsep, struktur, materi, dan pola pikir keilmuan bimbingan dan konseling yang diperlukan untuk melaksanakan layanan di satuan pendidikan dasar dan menengah serta studi ke jenjang berikutnya</v>
      </c>
      <c r="C11" s="190"/>
      <c r="D11" s="190"/>
      <c r="E11" s="190"/>
      <c r="F11" s="190"/>
      <c r="G11" s="190"/>
      <c r="H11" s="190"/>
    </row>
    <row r="12" spans="1:11" s="143" customFormat="1" ht="15" customHeight="1" x14ac:dyDescent="0.25">
      <c r="A12" s="191"/>
      <c r="B12" s="190" t="str">
        <f>'[1]Input A'!E18</f>
        <v>CP-PPB: Menguasai konsep dan prinsip pedagogi, didaktik bimbingan dan konseling untuk mendukung tugas profesionalnya sebagai guru bk/konselor</v>
      </c>
      <c r="C12" s="190"/>
      <c r="D12" s="190"/>
      <c r="E12" s="190"/>
      <c r="F12" s="190"/>
      <c r="G12" s="190"/>
      <c r="H12" s="190"/>
    </row>
    <row r="13" spans="1:11" s="143" customFormat="1" ht="45" customHeight="1" x14ac:dyDescent="0.25">
      <c r="A13" s="191"/>
      <c r="B13" s="190" t="str">
        <f>'[1]Input A'!E19</f>
        <v>CP-KUA: Mampu mengaplikasikan konsep dan prinsip pedagogi, didaktik di bidang bimbingan dan konseling dan keilmuan bimbingan dan konseling untuk melakukan perencanaan, pengelolaan, implementasi, dan evaluasi layanan bimbingan dan konseling yang inovatif dengan memanfaatkan ipteks, yang berorientasi pada kecakapan hidup (life skills) dan entrepreneurship</v>
      </c>
      <c r="C13" s="190"/>
      <c r="D13" s="190"/>
      <c r="E13" s="190"/>
      <c r="F13" s="190"/>
      <c r="G13" s="190"/>
      <c r="H13" s="190"/>
    </row>
    <row r="14" spans="1:11" s="143" customFormat="1" ht="30" customHeight="1" x14ac:dyDescent="0.25">
      <c r="A14" s="191"/>
      <c r="B14" s="190" t="str">
        <f>'[1]Input A'!E20</f>
        <v xml:space="preserve">CP-KUB: Mampu merancang, melaksanakan penelitian dan mempublikasikan hasilnya sehingga dapat digunakan sebagai alternatif penyelesaian masalah di bidang bimbingan dan konseling </v>
      </c>
      <c r="C14" s="190"/>
      <c r="D14" s="190"/>
      <c r="E14" s="190"/>
      <c r="F14" s="190"/>
      <c r="G14" s="190"/>
      <c r="H14" s="190"/>
    </row>
    <row r="15" spans="1:11" s="143" customFormat="1" ht="30" customHeight="1" x14ac:dyDescent="0.25">
      <c r="A15" s="191"/>
      <c r="B15" s="190" t="str">
        <f>'[1]Input A'!E21</f>
        <v>CP-KKA: Mampu mengaplikasikan konsep dan prinsip pedagogi, didaktik di bidang bimbingan dan konseling dan keilmuan bimbingan dan konseling untuk melakukan perencanaan, pengelolaan, implementasi, dan evaluasi pelatihan (training) yang inovatif</v>
      </c>
      <c r="C15" s="190"/>
      <c r="D15" s="190"/>
      <c r="E15" s="190"/>
      <c r="F15" s="190"/>
      <c r="G15" s="190"/>
      <c r="H15" s="190"/>
    </row>
    <row r="16" spans="1:11" s="143" customFormat="1" ht="30" customHeight="1" x14ac:dyDescent="0.25">
      <c r="A16" s="191"/>
      <c r="B16" s="190" t="str">
        <f>'[1]Input A'!E22</f>
        <v>CP-KKB: Mampu merancang, melaksanakan penelitian dan mempublikasikan hasilnya sehingga dapat digunakan sebagai alternatif penyelesaian masalah di bidang pelatihan (training)</v>
      </c>
      <c r="C16" s="190"/>
      <c r="D16" s="190"/>
      <c r="E16" s="190"/>
      <c r="F16" s="190"/>
      <c r="G16" s="190"/>
      <c r="H16" s="190"/>
    </row>
    <row r="17" spans="1:8" ht="15" customHeight="1" x14ac:dyDescent="0.25">
      <c r="A17" s="191"/>
      <c r="B17" s="165" t="s">
        <v>10</v>
      </c>
      <c r="C17" s="165"/>
      <c r="D17" s="165"/>
      <c r="E17" s="165"/>
      <c r="F17" s="165"/>
      <c r="G17" s="165"/>
      <c r="H17" s="165"/>
    </row>
    <row r="18" spans="1:8" ht="15" customHeight="1" x14ac:dyDescent="0.25">
      <c r="A18" s="191"/>
      <c r="B18" s="167" t="s">
        <v>11</v>
      </c>
      <c r="C18" s="167"/>
      <c r="D18" s="167"/>
      <c r="E18" s="166" t="str">
        <f>'Input A'!E23</f>
        <v>Mampu menguasai konsep dasar kesehatan mental</v>
      </c>
      <c r="F18" s="166"/>
      <c r="G18" s="166"/>
      <c r="H18" s="166"/>
    </row>
    <row r="19" spans="1:8" ht="15" customHeight="1" x14ac:dyDescent="0.25">
      <c r="A19" s="191"/>
      <c r="B19" s="167" t="s">
        <v>12</v>
      </c>
      <c r="C19" s="167"/>
      <c r="D19" s="167"/>
      <c r="E19" s="166" t="str">
        <f>'Input A'!E24</f>
        <v>Mampu menguasai konsep dasar kepribadian sehat</v>
      </c>
      <c r="F19" s="166"/>
      <c r="G19" s="166"/>
      <c r="H19" s="166"/>
    </row>
    <row r="20" spans="1:8" ht="15" customHeight="1" x14ac:dyDescent="0.25">
      <c r="A20" s="191"/>
      <c r="B20" s="167" t="s">
        <v>13</v>
      </c>
      <c r="C20" s="167"/>
      <c r="D20" s="167"/>
      <c r="E20" s="166" t="str">
        <f>'Input A'!E25</f>
        <v>Mampu menguasai konsep bentuk-bentuk gangguan kepribadian</v>
      </c>
      <c r="F20" s="166"/>
      <c r="G20" s="166"/>
      <c r="H20" s="166"/>
    </row>
    <row r="21" spans="1:8" ht="15" customHeight="1" x14ac:dyDescent="0.25">
      <c r="A21" s="191"/>
      <c r="B21" s="167" t="s">
        <v>14</v>
      </c>
      <c r="C21" s="167"/>
      <c r="D21" s="167"/>
      <c r="E21" s="166">
        <f>'Input A'!E26</f>
        <v>0</v>
      </c>
      <c r="F21" s="166"/>
      <c r="G21" s="166"/>
      <c r="H21" s="166"/>
    </row>
    <row r="22" spans="1:8" ht="15" customHeight="1" x14ac:dyDescent="0.25">
      <c r="A22" s="191"/>
      <c r="B22" s="167" t="s">
        <v>15</v>
      </c>
      <c r="C22" s="167"/>
      <c r="D22" s="167"/>
      <c r="E22" s="166">
        <f>'Input A'!E27</f>
        <v>0</v>
      </c>
      <c r="F22" s="166"/>
      <c r="G22" s="166"/>
      <c r="H22" s="166"/>
    </row>
    <row r="23" spans="1:8" ht="89.25" customHeight="1" x14ac:dyDescent="0.25">
      <c r="A23" s="142" t="s">
        <v>16</v>
      </c>
      <c r="B23" s="163" t="str">
        <f>'Input A'!D29</f>
        <v>Mata kuliah membahas konsep dasar kesehatan mental, konsep kepribadian yang sehat, beberapa masalah yang berkaitan dengan kesehatan mental, dan bentuk-bentuk gangguan kepribadian.</v>
      </c>
      <c r="C23" s="163"/>
      <c r="D23" s="163"/>
      <c r="E23" s="163"/>
      <c r="F23" s="163"/>
      <c r="G23" s="163"/>
      <c r="H23" s="163"/>
    </row>
    <row r="24" spans="1:8" ht="15" customHeight="1" x14ac:dyDescent="0.25">
      <c r="A24" s="164" t="s">
        <v>26</v>
      </c>
      <c r="B24" s="157" t="s">
        <v>95</v>
      </c>
      <c r="C24" s="157"/>
      <c r="D24" s="157"/>
      <c r="E24" s="159" t="str">
        <f>'Input A'!D55</f>
        <v>Rekonseptualisasi kesehatan mental dan perbedaannya dengan abnormalitas</v>
      </c>
      <c r="F24" s="159"/>
      <c r="G24" s="159"/>
      <c r="H24" s="160"/>
    </row>
    <row r="25" spans="1:8" ht="15" customHeight="1" x14ac:dyDescent="0.25">
      <c r="A25" s="164"/>
      <c r="B25" s="158" t="s">
        <v>96</v>
      </c>
      <c r="C25" s="158"/>
      <c r="D25" s="158"/>
      <c r="E25" s="161" t="str">
        <f>'Input A'!D56</f>
        <v>Rekonseptualisasi kesehatan mental dan perbedaannya dengan abnormalitas</v>
      </c>
      <c r="F25" s="161"/>
      <c r="G25" s="161"/>
      <c r="H25" s="162"/>
    </row>
    <row r="26" spans="1:8" ht="15" customHeight="1" x14ac:dyDescent="0.25">
      <c r="A26" s="164"/>
      <c r="B26" s="158" t="s">
        <v>97</v>
      </c>
      <c r="C26" s="158"/>
      <c r="D26" s="158"/>
      <c r="E26" s="161" t="str">
        <f>'Input A'!D57</f>
        <v>Ruang lingkup kesehatan mental serta faktor-faktor yang mempengaruhi kesehatan mental</v>
      </c>
      <c r="F26" s="161"/>
      <c r="G26" s="161"/>
      <c r="H26" s="162"/>
    </row>
    <row r="27" spans="1:8" ht="15" customHeight="1" x14ac:dyDescent="0.25">
      <c r="A27" s="164"/>
      <c r="B27" s="158" t="s">
        <v>98</v>
      </c>
      <c r="C27" s="158"/>
      <c r="D27" s="158"/>
      <c r="E27" s="161" t="str">
        <f>'Input A'!D58</f>
        <v>Ruang lingkup kesehatan mental serta faktor-faktor yang mempengaruhi kesehatan mental</v>
      </c>
      <c r="F27" s="161"/>
      <c r="G27" s="161"/>
      <c r="H27" s="162"/>
    </row>
    <row r="28" spans="1:8" ht="15" customHeight="1" x14ac:dyDescent="0.25">
      <c r="A28" s="164"/>
      <c r="B28" s="158" t="s">
        <v>99</v>
      </c>
      <c r="C28" s="158"/>
      <c r="D28" s="158"/>
      <c r="E28" s="161" t="str">
        <f>'Input A'!D59</f>
        <v>Gangguan kesehatan mental yang mencakup gangguan kepribadian narsistik</v>
      </c>
      <c r="F28" s="161"/>
      <c r="G28" s="161"/>
      <c r="H28" s="162"/>
    </row>
    <row r="29" spans="1:8" ht="15" customHeight="1" x14ac:dyDescent="0.25">
      <c r="A29" s="164"/>
      <c r="B29" s="158" t="s">
        <v>100</v>
      </c>
      <c r="C29" s="158"/>
      <c r="D29" s="158"/>
      <c r="E29" s="161" t="str">
        <f>'Input A'!D60</f>
        <v>Gangguan kesehatan mental yang mencakup kecanduan media sosial (facebook dan instagram)</v>
      </c>
      <c r="F29" s="161"/>
      <c r="G29" s="161"/>
      <c r="H29" s="162"/>
    </row>
    <row r="30" spans="1:8" ht="15" customHeight="1" x14ac:dyDescent="0.25">
      <c r="A30" s="164"/>
      <c r="B30" s="158" t="s">
        <v>101</v>
      </c>
      <c r="C30" s="158"/>
      <c r="D30" s="158"/>
      <c r="E30" s="161" t="str">
        <f>'Input A'!D61</f>
        <v>Gangguan kesehatan mental yang mencakup kecanduan media sosial (facebook dan instagram)</v>
      </c>
      <c r="F30" s="161"/>
      <c r="G30" s="161"/>
      <c r="H30" s="162"/>
    </row>
    <row r="31" spans="1:8" ht="15" customHeight="1" x14ac:dyDescent="0.25">
      <c r="A31" s="164"/>
      <c r="B31" s="158" t="s">
        <v>102</v>
      </c>
      <c r="C31" s="158"/>
      <c r="D31" s="158"/>
      <c r="E31" s="158" t="str">
        <f>'Input A'!D62</f>
        <v>Ujian Tengah Semester (UTS)</v>
      </c>
      <c r="F31" s="158"/>
      <c r="G31" s="158"/>
      <c r="H31" s="182"/>
    </row>
    <row r="32" spans="1:8" ht="15" customHeight="1" x14ac:dyDescent="0.25">
      <c r="A32" s="164"/>
      <c r="B32" s="158" t="s">
        <v>103</v>
      </c>
      <c r="C32" s="158"/>
      <c r="D32" s="158"/>
      <c r="E32" s="161" t="str">
        <f>'Input A'!D63</f>
        <v>Gangguan kesehatan mental yang mencakup kecanduan game  (online dan offline)</v>
      </c>
      <c r="F32" s="161"/>
      <c r="G32" s="161"/>
      <c r="H32" s="162"/>
    </row>
    <row r="33" spans="1:10" ht="15" customHeight="1" x14ac:dyDescent="0.25">
      <c r="A33" s="164"/>
      <c r="B33" s="158" t="s">
        <v>104</v>
      </c>
      <c r="C33" s="158"/>
      <c r="D33" s="158"/>
      <c r="E33" s="161" t="str">
        <f>'Input A'!D64</f>
        <v>Gangguan kesehatan mental yang mencakup kecanduan game  (online dan offline)</v>
      </c>
      <c r="F33" s="161"/>
      <c r="G33" s="161"/>
      <c r="H33" s="162"/>
      <c r="J33" s="14"/>
    </row>
    <row r="34" spans="1:10" ht="15" customHeight="1" x14ac:dyDescent="0.25">
      <c r="A34" s="164"/>
      <c r="B34" s="30" t="s">
        <v>105</v>
      </c>
      <c r="C34" s="30"/>
      <c r="D34" s="30"/>
      <c r="E34" s="161" t="str">
        <f>'Input A'!D65</f>
        <v>Gangguan kesehatan mental yang berkaitan dengan kecanduan rokok</v>
      </c>
      <c r="F34" s="161"/>
      <c r="G34" s="161"/>
      <c r="H34" s="162"/>
    </row>
    <row r="35" spans="1:10" ht="15" customHeight="1" x14ac:dyDescent="0.25">
      <c r="A35" s="164"/>
      <c r="B35" s="30" t="s">
        <v>106</v>
      </c>
      <c r="C35" s="30"/>
      <c r="D35" s="30"/>
      <c r="E35" s="161" t="str">
        <f>'Input A'!D66</f>
        <v>Gangguan kesehatan mental yang berkaitan dengan kecanduan rokok</v>
      </c>
      <c r="F35" s="161"/>
      <c r="G35" s="161"/>
      <c r="H35" s="162"/>
    </row>
    <row r="36" spans="1:10" ht="15" customHeight="1" x14ac:dyDescent="0.25">
      <c r="A36" s="164"/>
      <c r="B36" s="30" t="s">
        <v>107</v>
      </c>
      <c r="C36" s="30"/>
      <c r="D36" s="30"/>
      <c r="E36" s="161" t="str">
        <f>'Input A'!D67</f>
        <v>Gangguan kesehatan mental yang berkaitan dengan ketergantungan alkohol</v>
      </c>
      <c r="F36" s="161"/>
      <c r="G36" s="161"/>
      <c r="H36" s="162"/>
    </row>
    <row r="37" spans="1:10" ht="15" customHeight="1" x14ac:dyDescent="0.25">
      <c r="A37" s="164"/>
      <c r="B37" s="30" t="s">
        <v>108</v>
      </c>
      <c r="C37" s="30"/>
      <c r="D37" s="30"/>
      <c r="E37" s="161" t="str">
        <f>'Input A'!D68</f>
        <v>Program kesehatan mental di sekolah</v>
      </c>
      <c r="F37" s="161"/>
      <c r="G37" s="161"/>
      <c r="H37" s="162"/>
    </row>
    <row r="38" spans="1:10" ht="15" customHeight="1" x14ac:dyDescent="0.25">
      <c r="A38" s="164"/>
      <c r="B38" s="158" t="s">
        <v>109</v>
      </c>
      <c r="C38" s="158"/>
      <c r="D38" s="158"/>
      <c r="E38" s="161" t="str">
        <f>'Input A'!D69</f>
        <v>Program kesehatan mental di sekolah</v>
      </c>
      <c r="F38" s="161"/>
      <c r="G38" s="161"/>
      <c r="H38" s="162"/>
    </row>
    <row r="39" spans="1:10" ht="15" customHeight="1" x14ac:dyDescent="0.25">
      <c r="A39" s="164"/>
      <c r="B39" s="158" t="s">
        <v>110</v>
      </c>
      <c r="C39" s="158"/>
      <c r="D39" s="158"/>
      <c r="E39" s="158" t="str">
        <f>'Input A'!D70</f>
        <v>Ujian Akhir Semester (UAS)</v>
      </c>
      <c r="F39" s="158"/>
      <c r="G39" s="158"/>
      <c r="H39" s="182"/>
    </row>
    <row r="40" spans="1:10" ht="21" customHeight="1" x14ac:dyDescent="0.25">
      <c r="A40" s="169" t="s">
        <v>17</v>
      </c>
      <c r="B40" s="177"/>
      <c r="C40" s="178"/>
      <c r="D40" s="178"/>
      <c r="E40" s="178"/>
      <c r="F40" s="178"/>
      <c r="G40" s="178"/>
      <c r="H40" s="179"/>
    </row>
    <row r="41" spans="1:10" ht="15" customHeight="1" x14ac:dyDescent="0.25">
      <c r="A41" s="170"/>
      <c r="B41" s="172" t="str">
        <f>'Input A'!D79</f>
        <v>Parwati Soepangat, 1997. Kesehatan Mental. Fakultas psikologi Unpad.</v>
      </c>
      <c r="C41" s="172"/>
      <c r="D41" s="172"/>
      <c r="E41" s="172"/>
      <c r="F41" s="172"/>
      <c r="G41" s="172"/>
      <c r="H41" s="172"/>
    </row>
    <row r="42" spans="1:10" ht="15" customHeight="1" x14ac:dyDescent="0.25">
      <c r="A42" s="170"/>
      <c r="B42" s="172">
        <f>'Input A'!D80</f>
        <v>0</v>
      </c>
      <c r="C42" s="172"/>
      <c r="D42" s="172"/>
      <c r="E42" s="172"/>
      <c r="F42" s="172"/>
      <c r="G42" s="172"/>
      <c r="H42" s="172"/>
    </row>
    <row r="43" spans="1:10" ht="15" customHeight="1" x14ac:dyDescent="0.25">
      <c r="A43" s="170"/>
      <c r="B43" s="172">
        <f>'Input A'!D81</f>
        <v>0</v>
      </c>
      <c r="C43" s="172"/>
      <c r="D43" s="172"/>
      <c r="E43" s="172"/>
      <c r="F43" s="172"/>
      <c r="G43" s="172"/>
      <c r="H43" s="172"/>
    </row>
    <row r="44" spans="1:10" ht="21" customHeight="1" x14ac:dyDescent="0.25">
      <c r="A44" s="170"/>
      <c r="B44" s="177"/>
      <c r="C44" s="178"/>
      <c r="D44" s="178"/>
      <c r="E44" s="178"/>
      <c r="F44" s="178"/>
      <c r="G44" s="178"/>
      <c r="H44" s="179"/>
    </row>
    <row r="45" spans="1:10" ht="15" customHeight="1" x14ac:dyDescent="0.25">
      <c r="A45" s="170"/>
      <c r="B45" s="172" t="str">
        <f>'Input A'!D83</f>
        <v>Dadang Hawari. 1996. Al-Qur’an Ilmu Kedokteran Jiwa dan Kesehatan Jiwa</v>
      </c>
      <c r="C45" s="172"/>
      <c r="D45" s="172"/>
      <c r="E45" s="172"/>
      <c r="F45" s="172"/>
      <c r="G45" s="172"/>
      <c r="H45" s="172"/>
    </row>
    <row r="46" spans="1:10" ht="15" customHeight="1" x14ac:dyDescent="0.25">
      <c r="A46" s="170"/>
      <c r="B46" s="172" t="str">
        <f>'Input A'!D84</f>
        <v>Gerald C. Davidson. 2006. Psikologi Abnormal Edisi Ke-9. PT. Raja Grafindo Persada</v>
      </c>
      <c r="C46" s="172"/>
      <c r="D46" s="172"/>
      <c r="E46" s="172"/>
      <c r="F46" s="172"/>
      <c r="G46" s="172"/>
      <c r="H46" s="172"/>
    </row>
    <row r="47" spans="1:10" ht="15" customHeight="1" x14ac:dyDescent="0.25">
      <c r="A47" s="170"/>
      <c r="B47" s="172" t="str">
        <f>'Input A'!D85</f>
        <v>Jahoda, Marie (1958). Current Concepts of  Positive Mental Health. New York: Basic Books, Inc., Publisher</v>
      </c>
      <c r="C47" s="172"/>
      <c r="D47" s="172"/>
      <c r="E47" s="172"/>
      <c r="F47" s="172"/>
      <c r="G47" s="172"/>
      <c r="H47" s="172"/>
    </row>
    <row r="48" spans="1:10" ht="15" customHeight="1" x14ac:dyDescent="0.25">
      <c r="A48" s="170"/>
      <c r="B48" s="172" t="str">
        <f>'Input A'!D86</f>
        <v>Thorpe,L.P. 1960. The psychology of Mental Health. The Roland Press Co.New York</v>
      </c>
      <c r="C48" s="172"/>
      <c r="D48" s="172"/>
      <c r="E48" s="172"/>
      <c r="F48" s="172"/>
      <c r="G48" s="172"/>
      <c r="H48" s="172"/>
    </row>
    <row r="49" spans="1:8" ht="15" customHeight="1" x14ac:dyDescent="0.25">
      <c r="A49" s="170"/>
      <c r="B49" s="172" t="str">
        <f>'Input A'!D87</f>
        <v>Hountras,P.T. 1961. Mental Hygiene. A text of Reading. Charles E Merill Books Inc</v>
      </c>
      <c r="C49" s="172"/>
      <c r="D49" s="172"/>
      <c r="E49" s="172"/>
      <c r="F49" s="172"/>
      <c r="G49" s="172"/>
      <c r="H49" s="172"/>
    </row>
    <row r="50" spans="1:8" ht="15" customHeight="1" x14ac:dyDescent="0.25">
      <c r="A50" s="170"/>
      <c r="B50" s="172" t="str">
        <f>'Input A'!D88</f>
        <v>Fischer, R. 1980. A dictionary of Mental health. Granada Publication</v>
      </c>
      <c r="C50" s="172"/>
      <c r="D50" s="172"/>
      <c r="E50" s="172"/>
      <c r="F50" s="172"/>
      <c r="G50" s="172"/>
      <c r="H50" s="172"/>
    </row>
    <row r="51" spans="1:8" ht="15" customHeight="1" x14ac:dyDescent="0.25">
      <c r="A51" s="171"/>
      <c r="B51" s="172" t="str">
        <f>'Input A'!D89</f>
        <v>DSM IV-TR</v>
      </c>
      <c r="C51" s="172"/>
      <c r="D51" s="172"/>
      <c r="E51" s="172"/>
      <c r="F51" s="172"/>
      <c r="G51" s="172"/>
      <c r="H51" s="172"/>
    </row>
    <row r="52" spans="1:8" ht="15.75" customHeight="1" x14ac:dyDescent="0.25">
      <c r="A52" s="181" t="s">
        <v>20</v>
      </c>
      <c r="B52" s="177" t="s">
        <v>21</v>
      </c>
      <c r="C52" s="178"/>
      <c r="D52" s="178"/>
      <c r="E52" s="179"/>
      <c r="F52" s="177" t="s">
        <v>22</v>
      </c>
      <c r="G52" s="178"/>
      <c r="H52" s="179"/>
    </row>
    <row r="53" spans="1:8" ht="15.75" customHeight="1" x14ac:dyDescent="0.25">
      <c r="A53" s="181"/>
      <c r="B53" s="180" t="str">
        <f>'Input A'!D92</f>
        <v>MS. Power Point</v>
      </c>
      <c r="C53" s="180"/>
      <c r="D53" s="180"/>
      <c r="E53" s="180"/>
      <c r="F53" s="183" t="str">
        <f>'Input A'!D96</f>
        <v>Notebook</v>
      </c>
      <c r="G53" s="184"/>
      <c r="H53" s="185"/>
    </row>
    <row r="54" spans="1:8" ht="15.75" customHeight="1" x14ac:dyDescent="0.25">
      <c r="A54" s="181"/>
      <c r="B54" s="180">
        <f>'Input A'!D93</f>
        <v>0</v>
      </c>
      <c r="C54" s="180"/>
      <c r="D54" s="180"/>
      <c r="E54" s="180"/>
      <c r="F54" s="183" t="str">
        <f>'Input A'!D97</f>
        <v>Proyektor</v>
      </c>
      <c r="G54" s="184"/>
      <c r="H54" s="185"/>
    </row>
    <row r="55" spans="1:8" ht="15.75" customHeight="1" x14ac:dyDescent="0.25">
      <c r="A55" s="181"/>
      <c r="B55" s="180">
        <f>'Input A'!D94</f>
        <v>0</v>
      </c>
      <c r="C55" s="180"/>
      <c r="D55" s="180"/>
      <c r="E55" s="180"/>
      <c r="F55" s="174">
        <f>'Input A'!D98</f>
        <v>0</v>
      </c>
      <c r="G55" s="175"/>
      <c r="H55" s="176"/>
    </row>
    <row r="56" spans="1:8" ht="25.5" customHeight="1" x14ac:dyDescent="0.25">
      <c r="A56" s="12" t="s">
        <v>112</v>
      </c>
      <c r="B56" s="173" t="str">
        <f>'Input A'!D100</f>
        <v>Tita Rosita, S.Psi., M.Pd.</v>
      </c>
      <c r="C56" s="173"/>
      <c r="D56" s="173"/>
      <c r="E56" s="173"/>
      <c r="F56" s="173"/>
      <c r="G56" s="173"/>
      <c r="H56" s="173"/>
    </row>
    <row r="57" spans="1:8" x14ac:dyDescent="0.25">
      <c r="A57" s="16" t="s">
        <v>111</v>
      </c>
      <c r="B57" s="168">
        <f>'Input A'!D102</f>
        <v>0</v>
      </c>
      <c r="C57" s="168"/>
      <c r="D57" s="168"/>
      <c r="E57" s="168"/>
      <c r="F57" s="168"/>
      <c r="G57" s="168"/>
      <c r="H57" s="168"/>
    </row>
  </sheetData>
  <sheetProtection formatCells="0" formatColumns="0" formatRows="0" insertColumns="0" insertRows="0" insertHyperlinks="0" deleteColumns="0" deleteRows="0" sort="0" autoFilter="0" pivotTables="0"/>
  <mergeCells count="82">
    <mergeCell ref="A3:D7"/>
    <mergeCell ref="G4:H4"/>
    <mergeCell ref="G5:H5"/>
    <mergeCell ref="B18:D18"/>
    <mergeCell ref="G6:H6"/>
    <mergeCell ref="E18:H18"/>
    <mergeCell ref="B8:H8"/>
    <mergeCell ref="B9:H9"/>
    <mergeCell ref="B10:H10"/>
    <mergeCell ref="B11:H11"/>
    <mergeCell ref="B12:H12"/>
    <mergeCell ref="B13:H13"/>
    <mergeCell ref="B14:H14"/>
    <mergeCell ref="B15:H15"/>
    <mergeCell ref="B16:H16"/>
    <mergeCell ref="A8:A22"/>
    <mergeCell ref="B54:E54"/>
    <mergeCell ref="F54:H54"/>
    <mergeCell ref="E33:H33"/>
    <mergeCell ref="E34:H34"/>
    <mergeCell ref="B39:D39"/>
    <mergeCell ref="F53:H53"/>
    <mergeCell ref="B22:D22"/>
    <mergeCell ref="E21:H21"/>
    <mergeCell ref="E26:H26"/>
    <mergeCell ref="B21:D21"/>
    <mergeCell ref="B55:E55"/>
    <mergeCell ref="B38:D38"/>
    <mergeCell ref="B33:D33"/>
    <mergeCell ref="B31:D31"/>
    <mergeCell ref="E36:H36"/>
    <mergeCell ref="E37:H37"/>
    <mergeCell ref="E38:H38"/>
    <mergeCell ref="E29:H29"/>
    <mergeCell ref="E30:H30"/>
    <mergeCell ref="E31:H31"/>
    <mergeCell ref="F52:H52"/>
    <mergeCell ref="B51:H51"/>
    <mergeCell ref="B27:D27"/>
    <mergeCell ref="B40:H40"/>
    <mergeCell ref="B44:H44"/>
    <mergeCell ref="B28:D28"/>
    <mergeCell ref="B29:D29"/>
    <mergeCell ref="B30:D30"/>
    <mergeCell ref="B32:D32"/>
    <mergeCell ref="E28:H28"/>
    <mergeCell ref="E27:H27"/>
    <mergeCell ref="E35:H35"/>
    <mergeCell ref="E32:H32"/>
    <mergeCell ref="E39:H39"/>
    <mergeCell ref="B57:H57"/>
    <mergeCell ref="A40:A51"/>
    <mergeCell ref="B42:H42"/>
    <mergeCell ref="B43:H43"/>
    <mergeCell ref="B45:H45"/>
    <mergeCell ref="B47:H47"/>
    <mergeCell ref="B48:H48"/>
    <mergeCell ref="B49:H49"/>
    <mergeCell ref="B41:H41"/>
    <mergeCell ref="B56:H56"/>
    <mergeCell ref="F55:H55"/>
    <mergeCell ref="B52:E52"/>
    <mergeCell ref="B50:H50"/>
    <mergeCell ref="B53:E53"/>
    <mergeCell ref="A52:A55"/>
    <mergeCell ref="B46:H46"/>
    <mergeCell ref="A1:H1"/>
    <mergeCell ref="G7:H7"/>
    <mergeCell ref="B24:D24"/>
    <mergeCell ref="B25:D25"/>
    <mergeCell ref="B26:D26"/>
    <mergeCell ref="E24:H24"/>
    <mergeCell ref="E25:H25"/>
    <mergeCell ref="B23:H23"/>
    <mergeCell ref="A24:A39"/>
    <mergeCell ref="A2:D2"/>
    <mergeCell ref="E19:H19"/>
    <mergeCell ref="B17:H17"/>
    <mergeCell ref="B19:D19"/>
    <mergeCell ref="B20:D20"/>
    <mergeCell ref="E20:H20"/>
    <mergeCell ref="E22:H22"/>
  </mergeCells>
  <pageMargins left="0.59055118110236227" right="0.59055118110236227" top="0.98425196850393704" bottom="0.39370078740157483" header="0.31496062992125984" footer="0.31496062992125984"/>
  <pageSetup paperSize="9" scale="81" fitToHeight="2" orientation="landscape" horizontalDpi="300" verticalDpi="300" r:id="rId1"/>
  <rowBreaks count="1" manualBreakCount="1">
    <brk id="2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9"/>
  <sheetViews>
    <sheetView tabSelected="1" view="pageBreakPreview" zoomScale="85" zoomScaleNormal="100" zoomScaleSheetLayoutView="85" workbookViewId="0">
      <selection activeCell="C4" sqref="C4"/>
    </sheetView>
  </sheetViews>
  <sheetFormatPr defaultRowHeight="15" x14ac:dyDescent="0.25"/>
  <cols>
    <col min="1" max="1" width="9.140625" style="3"/>
    <col min="2" max="3" width="27.7109375" customWidth="1"/>
    <col min="4" max="4" width="18.85546875" customWidth="1"/>
    <col min="6" max="6" width="19.7109375" customWidth="1"/>
    <col min="7" max="8" width="24" customWidth="1"/>
    <col min="9" max="9" width="15" customWidth="1"/>
  </cols>
  <sheetData>
    <row r="1" spans="1:9" x14ac:dyDescent="0.25">
      <c r="A1" s="194" t="s">
        <v>25</v>
      </c>
      <c r="B1" s="194" t="s">
        <v>50</v>
      </c>
      <c r="C1" s="194" t="s">
        <v>27</v>
      </c>
      <c r="D1" s="194" t="s">
        <v>28</v>
      </c>
      <c r="E1" s="194" t="s">
        <v>29</v>
      </c>
      <c r="F1" s="194" t="s">
        <v>30</v>
      </c>
      <c r="G1" s="193" t="s">
        <v>34</v>
      </c>
      <c r="H1" s="193"/>
      <c r="I1" s="193"/>
    </row>
    <row r="2" spans="1:9" s="5" customFormat="1" x14ac:dyDescent="0.25">
      <c r="A2" s="194"/>
      <c r="B2" s="194"/>
      <c r="C2" s="194"/>
      <c r="D2" s="194"/>
      <c r="E2" s="194"/>
      <c r="F2" s="194"/>
      <c r="G2" s="18" t="s">
        <v>31</v>
      </c>
      <c r="H2" s="18" t="s">
        <v>32</v>
      </c>
      <c r="I2" s="18" t="s">
        <v>33</v>
      </c>
    </row>
    <row r="3" spans="1:9" x14ac:dyDescent="0.25">
      <c r="A3" s="19" t="s">
        <v>36</v>
      </c>
      <c r="B3" s="19" t="s">
        <v>37</v>
      </c>
      <c r="C3" s="19" t="s">
        <v>38</v>
      </c>
      <c r="D3" s="19" t="s">
        <v>39</v>
      </c>
      <c r="E3" s="19" t="s">
        <v>40</v>
      </c>
      <c r="F3" s="19" t="s">
        <v>41</v>
      </c>
      <c r="G3" s="19" t="s">
        <v>42</v>
      </c>
      <c r="H3" s="19" t="s">
        <v>43</v>
      </c>
      <c r="I3" s="19" t="s">
        <v>44</v>
      </c>
    </row>
    <row r="4" spans="1:9" ht="112.5" customHeight="1" x14ac:dyDescent="0.25">
      <c r="A4" s="10">
        <v>1</v>
      </c>
      <c r="B4" s="59" t="str">
        <f>CONCATENATE('Input B'!C4, " ", 'Input B'!D4)</f>
        <v>Mahasiswa mampu memahami rekonseptualisasi kesehatan mental dan perbedaannya dengan abnormalitas</v>
      </c>
      <c r="C4" s="21" t="str">
        <f>'Input B'!E4</f>
        <v>Rekonseptualisasi kesehatan mental dan perbedaannya dengan abnormalitas</v>
      </c>
      <c r="D4" s="45" t="str">
        <f>CONCATENATE('Input B'!F4, CHAR(10), 'Input B'!G4)</f>
        <v>Ceramah
Tanya jawab</v>
      </c>
      <c r="E4" s="21" t="str">
        <f>CONCATENATE('Input B'!H4, "x", "(",'Input B'!I4, "x", 'Input B'!J4, ")")</f>
        <v>1x(2x50")</v>
      </c>
      <c r="F4" s="21" t="str">
        <f>CONCATENATE('Input B'!K4, CHAR(10), 'Input B'!L4)</f>
        <v>Mengkaji
Menyimpulkan</v>
      </c>
      <c r="G4" s="45" t="str">
        <f>CONCATENATE('Input B'!M4, CHAR(10), 'Input B'!N4)</f>
        <v>Mind mapping
Resume</v>
      </c>
      <c r="H4" s="21" t="str">
        <f>'Input B'!O4</f>
        <v>Ketepatan dalam menjawab</v>
      </c>
      <c r="I4" s="60">
        <f>'Input B'!P4</f>
        <v>0</v>
      </c>
    </row>
    <row r="5" spans="1:9" ht="112.5" customHeight="1" x14ac:dyDescent="0.25">
      <c r="A5" s="10">
        <v>2</v>
      </c>
      <c r="B5" s="59" t="str">
        <f>CONCATENATE('Input B'!C5, " ", 'Input B'!D5)</f>
        <v>Mahasiswa mampu menjelaskan rekonseptualisasi kesehatan mental dan perbedaannya dengan abnormalitas</v>
      </c>
      <c r="C5" s="21" t="str">
        <f>'Input B'!E5</f>
        <v>Rekonseptualisasi kesehatan mental dan perbedaannya dengan abnormalitas</v>
      </c>
      <c r="D5" s="45" t="str">
        <f>CONCATENATE('Input B'!F5, CHAR(10), 'Input B'!G5)</f>
        <v>Ceramah
Tanya jawab</v>
      </c>
      <c r="E5" s="21" t="str">
        <f>CONCATENATE('Input B'!H5, "x", "(",'Input B'!I5, "x", 'Input B'!J5, ")")</f>
        <v>1x(2x50")</v>
      </c>
      <c r="F5" s="21" t="str">
        <f>CONCATENATE('Input B'!K5, CHAR(10), 'Input B'!L5)</f>
        <v>Mengkaji
Menyimpulkan</v>
      </c>
      <c r="G5" s="45" t="str">
        <f>CONCATENATE('Input B'!M5, CHAR(10), 'Input B'!N5)</f>
        <v>Mind mapping
Resume</v>
      </c>
      <c r="H5" s="21" t="str">
        <f>'Input B'!O5</f>
        <v>Ketepatan dalam menjawab</v>
      </c>
      <c r="I5" s="60">
        <f>'Input B'!P5</f>
        <v>3.8461538461538463</v>
      </c>
    </row>
    <row r="6" spans="1:9" ht="112.5" customHeight="1" x14ac:dyDescent="0.25">
      <c r="A6" s="10">
        <v>3</v>
      </c>
      <c r="B6" s="59" t="str">
        <f>CONCATENATE('Input B'!C6, " ", 'Input B'!D6)</f>
        <v>Mahasiswa mampu menjelaskan ruang lingkup kesehatan mental serta faktor-faktor yang mempengaruhi kesehatan mental</v>
      </c>
      <c r="C6" s="21" t="str">
        <f>'Input B'!E6</f>
        <v>Ruang lingkup kesehatan mental serta faktor-faktor yang mempengaruhi kesehatan mental</v>
      </c>
      <c r="D6" s="45" t="str">
        <f>CONCATENATE('Input B'!F6, CHAR(10), 'Input B'!G6)</f>
        <v>Diskusi kelompok
Tanya jawab</v>
      </c>
      <c r="E6" s="21" t="str">
        <f>CONCATENATE('Input B'!H6, "x", "(",'Input B'!I6, "x", 'Input B'!J6, ")")</f>
        <v>1x(2x50")</v>
      </c>
      <c r="F6" s="21" t="str">
        <f>CONCATENATE('Input B'!K6, CHAR(10), 'Input B'!L6)</f>
        <v>Mempresentasikan 
Menyusun makalah</v>
      </c>
      <c r="G6" s="45" t="str">
        <f>CONCATENATE('Input B'!M6, CHAR(10), 'Input B'!N6)</f>
        <v>Presentasi
Makalah</v>
      </c>
      <c r="H6" s="21" t="str">
        <f>'Input B'!O6</f>
        <v>Ketepatan dalam menjelaskan</v>
      </c>
      <c r="I6" s="60">
        <f>'Input B'!P6</f>
        <v>3.8461538461538463</v>
      </c>
    </row>
    <row r="7" spans="1:9" ht="112.5" customHeight="1" x14ac:dyDescent="0.25">
      <c r="A7" s="10">
        <v>4</v>
      </c>
      <c r="B7" s="59" t="str">
        <f>CONCATENATE('Input B'!C7, " ", 'Input B'!D7)</f>
        <v>Mahasiswa mampu menjelaskan ruang lingkup kesehatan mental serta faktor-faktor yang mempengaruhi kesehatan mental</v>
      </c>
      <c r="C7" s="21" t="str">
        <f>'Input B'!E7</f>
        <v>Ruang lingkup kesehatan mental serta faktor-faktor yang mempengaruhi kesehatan mental</v>
      </c>
      <c r="D7" s="45" t="str">
        <f>CONCATENATE('Input B'!F7, CHAR(10), 'Input B'!G7)</f>
        <v>Diskusi kelompok
Tanya jawab</v>
      </c>
      <c r="E7" s="21" t="str">
        <f>CONCATENATE('Input B'!H7, "x", "(",'Input B'!I7, "x", 'Input B'!J7, ")")</f>
        <v>1x(2x50")</v>
      </c>
      <c r="F7" s="21" t="str">
        <f>CONCATENATE('Input B'!K7, CHAR(10), 'Input B'!L7)</f>
        <v>Mempresentasikan 
Menyusun makalah</v>
      </c>
      <c r="G7" s="45" t="str">
        <f>CONCATENATE('Input B'!M7, CHAR(10), 'Input B'!N7)</f>
        <v>Presentasi
Makalah</v>
      </c>
      <c r="H7" s="21" t="str">
        <f>'Input B'!O7</f>
        <v>Ketepatan dalam menjelaskan</v>
      </c>
      <c r="I7" s="60">
        <f>'Input B'!P7</f>
        <v>3.8461538461538463</v>
      </c>
    </row>
    <row r="8" spans="1:9" ht="112.5" customHeight="1" x14ac:dyDescent="0.25">
      <c r="A8" s="10">
        <v>5</v>
      </c>
      <c r="B8" s="59" t="str">
        <f>CONCATENATE('Input B'!C8, " ", 'Input B'!D8)</f>
        <v>Mahasiswa mampu menjelaskan gangguan kesehatan mental yang mencakup gangguan kepribadian narsistik</v>
      </c>
      <c r="C8" s="21" t="str">
        <f>'Input B'!E8</f>
        <v>Gangguan kesehatan mental yang mencakup gangguan kepribadian narsistik</v>
      </c>
      <c r="D8" s="45" t="str">
        <f>CONCATENATE('Input B'!F8, CHAR(10), 'Input B'!G8)</f>
        <v>Diskusi kelompok
Tanya jawab</v>
      </c>
      <c r="E8" s="21" t="str">
        <f>CONCATENATE('Input B'!H8, "x", "(",'Input B'!I8, "x", 'Input B'!J8, ")")</f>
        <v>1x(2x50")</v>
      </c>
      <c r="F8" s="21" t="str">
        <f>CONCATENATE('Input B'!K8, CHAR(10), 'Input B'!L8)</f>
        <v>Mempresentasikan 
Menyusun makalah</v>
      </c>
      <c r="G8" s="45" t="str">
        <f>CONCATENATE('Input B'!M8, CHAR(10), 'Input B'!N8)</f>
        <v>Presentasi
Makalah</v>
      </c>
      <c r="H8" s="21" t="str">
        <f>'Input B'!O8</f>
        <v>Ketepatan dalam menjelaskan</v>
      </c>
      <c r="I8" s="60">
        <f>'Input B'!P8</f>
        <v>3.8461538461538463</v>
      </c>
    </row>
    <row r="9" spans="1:9" ht="112.5" customHeight="1" x14ac:dyDescent="0.25">
      <c r="A9" s="10">
        <v>6</v>
      </c>
      <c r="B9" s="59" t="str">
        <f>CONCATENATE('Input B'!C9, " ", 'Input B'!D9)</f>
        <v>Mahasiswa mampu menjelaskan gangguan kesehatan mental yang mencakup kecanduan media sosial (facebook dan instagram)</v>
      </c>
      <c r="C9" s="21" t="str">
        <f>'Input B'!E9</f>
        <v>Gangguan kesehatan mental yang mencakup kecanduan media sosial (facebook dan instagram)</v>
      </c>
      <c r="D9" s="45" t="str">
        <f>CONCATENATE('Input B'!F9, CHAR(10), 'Input B'!G9)</f>
        <v>Diskusi kelompok
Tanya jawab</v>
      </c>
      <c r="E9" s="21" t="str">
        <f>CONCATENATE('Input B'!H9, "x", "(",'Input B'!I9, "x", 'Input B'!J9, ")")</f>
        <v>1x(2x50")</v>
      </c>
      <c r="F9" s="21" t="str">
        <f>CONCATENATE('Input B'!K9, CHAR(10), 'Input B'!L9)</f>
        <v>Mempresentasikan 
Menyusun makalah</v>
      </c>
      <c r="G9" s="45" t="str">
        <f>CONCATENATE('Input B'!M9, CHAR(10), 'Input B'!N9)</f>
        <v>Presentasi
Makalah</v>
      </c>
      <c r="H9" s="21" t="str">
        <f>'Input B'!O9</f>
        <v>Ketepatan dalam menjelaskan</v>
      </c>
      <c r="I9" s="60">
        <f>'Input B'!P9</f>
        <v>3.8461538461538463</v>
      </c>
    </row>
    <row r="10" spans="1:9" ht="112.5" customHeight="1" x14ac:dyDescent="0.25">
      <c r="A10" s="10">
        <v>7</v>
      </c>
      <c r="B10" s="59" t="str">
        <f>CONCATENATE('Input B'!C10, " ", 'Input B'!D10)</f>
        <v>Mahasiswa mampu menjelaskan gangguan kesehatan mental yang mencakup kecanduan media sosial (facebook dan instagram)</v>
      </c>
      <c r="C10" s="21" t="str">
        <f>'Input B'!E10</f>
        <v>Gangguan kesehatan mental yang mencakup kecanduan media sosial (facebook dan instagram)</v>
      </c>
      <c r="D10" s="45" t="str">
        <f>CONCATENATE('Input B'!F10, CHAR(10), 'Input B'!G10)</f>
        <v>Diskusi kelompok
Tanya jawab</v>
      </c>
      <c r="E10" s="21" t="str">
        <f>CONCATENATE('Input B'!H10, "x", "(",'Input B'!I10, "x", 'Input B'!J10, ")")</f>
        <v>1x(2x50")</v>
      </c>
      <c r="F10" s="21" t="str">
        <f>CONCATENATE('Input B'!K10, CHAR(10), 'Input B'!L10)</f>
        <v>Mempresentasikan 
Menyusun makalah</v>
      </c>
      <c r="G10" s="45" t="str">
        <f>CONCATENATE('Input B'!M10, CHAR(10), 'Input B'!N10)</f>
        <v>Presentasi
Makalah</v>
      </c>
      <c r="H10" s="21" t="str">
        <f>'Input B'!O10</f>
        <v>Ketepatan dalam menjelaskan</v>
      </c>
      <c r="I10" s="60">
        <f>'Input B'!P10</f>
        <v>3.8461538461538463</v>
      </c>
    </row>
    <row r="11" spans="1:9" ht="29.25" customHeight="1" x14ac:dyDescent="0.25">
      <c r="A11" s="10">
        <v>8</v>
      </c>
      <c r="B11" s="192" t="s">
        <v>48</v>
      </c>
      <c r="C11" s="192"/>
      <c r="D11" s="192"/>
      <c r="E11" s="192"/>
      <c r="F11" s="192"/>
      <c r="G11" s="192"/>
      <c r="H11" s="192"/>
      <c r="I11" s="60">
        <f>'Input B'!P11</f>
        <v>20</v>
      </c>
    </row>
    <row r="12" spans="1:9" ht="112.5" customHeight="1" x14ac:dyDescent="0.25">
      <c r="A12" s="10">
        <v>9</v>
      </c>
      <c r="B12" s="59" t="str">
        <f>CONCATENATE('Input B'!C12, " ", 'Input B'!D12)</f>
        <v>Mahasiswa mampu menjelaskan gangguan kesehatan mental yang mencakup kecanduan game  (online dan offline)</v>
      </c>
      <c r="C12" s="21" t="str">
        <f>'Input B'!E12</f>
        <v>Gangguan kesehatan mental yang mencakup kecanduan game  (online dan offline)</v>
      </c>
      <c r="D12" s="45" t="str">
        <f>CONCATENATE('Input B'!F12, CHAR(10), 'Input B'!G12)</f>
        <v>Diskusi kelompok
Tanya jawab</v>
      </c>
      <c r="E12" s="21" t="str">
        <f>CONCATENATE('Input B'!H12, "x", "(",'Input B'!I12, "x", 'Input B'!J12, ")")</f>
        <v>1x(2x50")</v>
      </c>
      <c r="F12" s="21" t="str">
        <f>CONCATENATE('Input B'!K12, CHAR(10), 'Input B'!L12)</f>
        <v>Mempresentasikan 
Menyusun makalah</v>
      </c>
      <c r="G12" s="45" t="str">
        <f>CONCATENATE('Input B'!M12, CHAR(10), 'Input B'!N12)</f>
        <v>Presentasi
Makalah</v>
      </c>
      <c r="H12" s="21" t="str">
        <f>'Input B'!O12</f>
        <v>Ketepatan dalam menjelaskan</v>
      </c>
      <c r="I12" s="60">
        <f>'Input B'!P12</f>
        <v>3.8461538461538463</v>
      </c>
    </row>
    <row r="13" spans="1:9" ht="112.5" customHeight="1" x14ac:dyDescent="0.25">
      <c r="A13" s="10">
        <v>10</v>
      </c>
      <c r="B13" s="59" t="str">
        <f>CONCATENATE('Input B'!C13, " ", 'Input B'!D13)</f>
        <v>Mahasiswa mampu menjelaskan gangguan kesehatan mental yang mencakup kecanduan game  (online dan offline)</v>
      </c>
      <c r="C13" s="21" t="str">
        <f>'Input B'!E13</f>
        <v>Gangguan kesehatan mental yang mencakup kecanduan game  (online dan offline)</v>
      </c>
      <c r="D13" s="45" t="str">
        <f>CONCATENATE('Input B'!F13, CHAR(10), 'Input B'!G13)</f>
        <v>Diskusi kelompok
Tanya jawab</v>
      </c>
      <c r="E13" s="21" t="str">
        <f>CONCATENATE('Input B'!H13, "x", "(",'Input B'!I13, "x", 'Input B'!J13, ")")</f>
        <v>1x(2x50")</v>
      </c>
      <c r="F13" s="21" t="str">
        <f>CONCATENATE('Input B'!K13, CHAR(10), 'Input B'!L13)</f>
        <v>Mempresentasikan 
Menyusun makalah</v>
      </c>
      <c r="G13" s="45" t="str">
        <f>CONCATENATE('Input B'!M13, CHAR(10), 'Input B'!N13)</f>
        <v>Presentasi
Makalah</v>
      </c>
      <c r="H13" s="21" t="str">
        <f>'Input B'!O13</f>
        <v>Ketepatan dalam menjelaskan</v>
      </c>
      <c r="I13" s="60">
        <f>'Input B'!P13</f>
        <v>3.8461538461538463</v>
      </c>
    </row>
    <row r="14" spans="1:9" ht="112.5" customHeight="1" x14ac:dyDescent="0.25">
      <c r="A14" s="10">
        <v>11</v>
      </c>
      <c r="B14" s="59" t="str">
        <f>CONCATENATE('Input B'!C14, " ", 'Input B'!D14)</f>
        <v>Mahasiswa mampu menjelaskan gangguan kesehatan mental yang berkaitan dengan kecanduan rokok</v>
      </c>
      <c r="C14" s="21" t="str">
        <f>'Input B'!E14</f>
        <v>Gangguan kesehatan mental yang berkaitan dengan kecanduan rokok</v>
      </c>
      <c r="D14" s="45" t="str">
        <f>CONCATENATE('Input B'!F14, CHAR(10), 'Input B'!G14)</f>
        <v>Diskusi kelompok
Tanya jawab</v>
      </c>
      <c r="E14" s="21" t="str">
        <f>CONCATENATE('Input B'!H14, "x", "(",'Input B'!I14, "x", 'Input B'!J14, ")")</f>
        <v>1x(2x50")</v>
      </c>
      <c r="F14" s="21" t="str">
        <f>CONCATENATE('Input B'!K14, CHAR(10), 'Input B'!L14)</f>
        <v>Mempresentasikan 
Menyusun makalah</v>
      </c>
      <c r="G14" s="45" t="str">
        <f>CONCATENATE('Input B'!M14, CHAR(10), 'Input B'!N14)</f>
        <v>Presentasi
Makalah</v>
      </c>
      <c r="H14" s="21" t="str">
        <f>'Input B'!O14</f>
        <v>Ketepatan dalam menjelaskan</v>
      </c>
      <c r="I14" s="60">
        <f>'Input B'!P14</f>
        <v>3.8461538461538463</v>
      </c>
    </row>
    <row r="15" spans="1:9" ht="112.5" customHeight="1" x14ac:dyDescent="0.25">
      <c r="A15" s="10">
        <v>12</v>
      </c>
      <c r="B15" s="59" t="str">
        <f>CONCATENATE('Input B'!C15, " ", 'Input B'!D15)</f>
        <v>Mahasiswa mampu menjelaskan gangguan kesehatan mental yang berkaitan dengan kecanduan rokok</v>
      </c>
      <c r="C15" s="21" t="str">
        <f>'Input B'!E15</f>
        <v>Gangguan kesehatan mental yang berkaitan dengan kecanduan rokok</v>
      </c>
      <c r="D15" s="45" t="str">
        <f>CONCATENATE('Input B'!F15, CHAR(10), 'Input B'!G15)</f>
        <v>Diskusi kelompok
Tanya jawab</v>
      </c>
      <c r="E15" s="21" t="str">
        <f>CONCATENATE('Input B'!H15, "x", "(",'Input B'!I15, "x", 'Input B'!J15, ")")</f>
        <v>1x(2x50")</v>
      </c>
      <c r="F15" s="21" t="str">
        <f>CONCATENATE('Input B'!K15, CHAR(10), 'Input B'!L15)</f>
        <v>Mempresentasikan 
Menyusun makalah</v>
      </c>
      <c r="G15" s="45" t="str">
        <f>CONCATENATE('Input B'!M15, CHAR(10), 'Input B'!N15)</f>
        <v>Presentasi
Makalah</v>
      </c>
      <c r="H15" s="21" t="str">
        <f>'Input B'!O15</f>
        <v>Ketepatan dalam menjelaskan</v>
      </c>
      <c r="I15" s="60">
        <f>'Input B'!P15</f>
        <v>3.8461538461538463</v>
      </c>
    </row>
    <row r="16" spans="1:9" ht="112.5" customHeight="1" x14ac:dyDescent="0.25">
      <c r="A16" s="10">
        <v>13</v>
      </c>
      <c r="B16" s="59" t="str">
        <f>CONCATENATE('Input B'!C16, " ", 'Input B'!D16)</f>
        <v>Mahasiswa mampu menjelaskan gangguan kesehatan mental yang berkaitan dengan ketergantungan alkohol</v>
      </c>
      <c r="C16" s="21" t="str">
        <f>'Input B'!E16</f>
        <v>Gangguan kesehatan mental yang berkaitan dengan ketergantungan alkohol</v>
      </c>
      <c r="D16" s="45" t="str">
        <f>CONCATENATE('Input B'!F16, CHAR(10), 'Input B'!G16)</f>
        <v>Diskusi kelompok
Tanya jawab</v>
      </c>
      <c r="E16" s="21" t="str">
        <f>CONCATENATE('Input B'!H16, "x", "(",'Input B'!I16, "x", 'Input B'!J16, ")")</f>
        <v>1x(2x50")</v>
      </c>
      <c r="F16" s="21" t="str">
        <f>CONCATENATE('Input B'!K16, CHAR(10), 'Input B'!L16)</f>
        <v>Mempresentasikan 
Menyusun makalah</v>
      </c>
      <c r="G16" s="45" t="str">
        <f>CONCATENATE('Input B'!M16, CHAR(10), 'Input B'!N16)</f>
        <v>Presentasi
Makalah</v>
      </c>
      <c r="H16" s="21" t="str">
        <f>'Input B'!O16</f>
        <v>Ketepatan dalam menjelaskan</v>
      </c>
      <c r="I16" s="60">
        <f>'Input B'!P16</f>
        <v>3.8461538461538463</v>
      </c>
    </row>
    <row r="17" spans="1:9" ht="112.5" customHeight="1" x14ac:dyDescent="0.25">
      <c r="A17" s="10">
        <v>14</v>
      </c>
      <c r="B17" s="59" t="str">
        <f>CONCATENATE('Input B'!C17, " ", 'Input B'!D17)</f>
        <v>Mahasiswa mampu menjelaskan program kesehatan mental di sekolah</v>
      </c>
      <c r="C17" s="21" t="str">
        <f>'Input B'!E17</f>
        <v>Program kesehatan mental di sekolah</v>
      </c>
      <c r="D17" s="45" t="str">
        <f>CONCATENATE('Input B'!F17, CHAR(10), 'Input B'!G17)</f>
        <v>Diskusi kelompok
Tanya jawab</v>
      </c>
      <c r="E17" s="21" t="str">
        <f>CONCATENATE('Input B'!H17, "x", "(",'Input B'!I17, "x", 'Input B'!J17, ")")</f>
        <v>1x(2x50")</v>
      </c>
      <c r="F17" s="21" t="str">
        <f>CONCATENATE('Input B'!K17, CHAR(10), 'Input B'!L17)</f>
        <v>Mempresentasikan 
Menyusun makalah</v>
      </c>
      <c r="G17" s="45" t="str">
        <f>CONCATENATE('Input B'!M17, CHAR(10), 'Input B'!N17)</f>
        <v>Presentasi
Makalah</v>
      </c>
      <c r="H17" s="21" t="str">
        <f>'Input B'!O17</f>
        <v>Ketepatan dalam menjelaskan</v>
      </c>
      <c r="I17" s="60">
        <f>'Input B'!P17</f>
        <v>3.8461538461538463</v>
      </c>
    </row>
    <row r="18" spans="1:9" ht="112.5" customHeight="1" x14ac:dyDescent="0.25">
      <c r="A18" s="10">
        <v>15</v>
      </c>
      <c r="B18" s="59" t="str">
        <f>CONCATENATE('Input B'!C18, " ", 'Input B'!D18)</f>
        <v>Mahasiswa mampu menjelaskan program kesehatan mental di sekolah</v>
      </c>
      <c r="C18" s="21" t="str">
        <f>'Input B'!E18</f>
        <v>Program kesehatan mental di sekolah</v>
      </c>
      <c r="D18" s="45" t="str">
        <f>CONCATENATE('Input B'!F18, CHAR(10), 'Input B'!G18)</f>
        <v>Diskusi kelompok
Tanya jawab</v>
      </c>
      <c r="E18" s="21" t="str">
        <f>CONCATENATE('Input B'!H18, "x", "(",'Input B'!I18, "x", 'Input B'!J18, ")")</f>
        <v>1x(2x50")</v>
      </c>
      <c r="F18" s="21" t="str">
        <f>CONCATENATE('Input B'!K18, CHAR(10), 'Input B'!L18)</f>
        <v>Mempresentasikan 
Menyusun makalah</v>
      </c>
      <c r="G18" s="45" t="str">
        <f>CONCATENATE('Input B'!M18, CHAR(10), 'Input B'!N18)</f>
        <v>Presentasi
Makalah</v>
      </c>
      <c r="H18" s="21" t="str">
        <f>'Input B'!O18</f>
        <v>Ketepatan dalam menjelaskan</v>
      </c>
      <c r="I18" s="60">
        <f>'Input B'!P18</f>
        <v>3.8461538461538463</v>
      </c>
    </row>
    <row r="19" spans="1:9" ht="30.75" customHeight="1" x14ac:dyDescent="0.25">
      <c r="A19" s="10">
        <v>16</v>
      </c>
      <c r="B19" s="192" t="s">
        <v>49</v>
      </c>
      <c r="C19" s="192"/>
      <c r="D19" s="192"/>
      <c r="E19" s="192"/>
      <c r="F19" s="192"/>
      <c r="G19" s="192"/>
      <c r="H19" s="192"/>
      <c r="I19" s="60">
        <f>'Input B'!P19</f>
        <v>30</v>
      </c>
    </row>
  </sheetData>
  <mergeCells count="9">
    <mergeCell ref="B19:H19"/>
    <mergeCell ref="B11:H11"/>
    <mergeCell ref="G1:I1"/>
    <mergeCell ref="A1:A2"/>
    <mergeCell ref="B1:B2"/>
    <mergeCell ref="C1:C2"/>
    <mergeCell ref="D1:D2"/>
    <mergeCell ref="E1:E2"/>
    <mergeCell ref="F1:F2"/>
  </mergeCells>
  <pageMargins left="0.59055118110236227" right="0.59055118110236227" top="0.98425196850393704" bottom="0.39370078740157483" header="0.31496062992125984" footer="0.31496062992125984"/>
  <pageSetup paperSize="9" scale="76" fitToHeight="3" orientation="landscape" horizontalDpi="0" verticalDpi="0" r:id="rId1"/>
  <rowBreaks count="1" manualBreakCount="1">
    <brk id="1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78"/>
  <sheetViews>
    <sheetView zoomScaleNormal="100" workbookViewId="0">
      <pane ySplit="3" topLeftCell="A4" activePane="bottomLeft" state="frozen"/>
      <selection activeCell="D63" sqref="D63"/>
      <selection pane="bottomLeft" activeCell="A4" sqref="A4"/>
    </sheetView>
  </sheetViews>
  <sheetFormatPr defaultColWidth="9.140625" defaultRowHeight="15" zeroHeight="1" x14ac:dyDescent="0.25"/>
  <cols>
    <col min="2" max="2" width="14.140625" customWidth="1"/>
    <col min="3" max="3" width="56.28515625" customWidth="1"/>
    <col min="4" max="4" width="5.5703125" bestFit="1" customWidth="1"/>
    <col min="5" max="5" width="8.85546875" customWidth="1"/>
    <col min="6" max="6" width="19.7109375" customWidth="1"/>
    <col min="7" max="7" width="25.5703125" customWidth="1"/>
    <col min="8" max="8" width="35.7109375" customWidth="1"/>
    <col min="9" max="9" width="49.5703125" customWidth="1"/>
    <col min="10" max="10" width="5.28515625" style="6" customWidth="1"/>
    <col min="11" max="11" width="9.28515625" style="6" customWidth="1"/>
    <col min="12" max="12" width="9.140625" customWidth="1"/>
  </cols>
  <sheetData>
    <row r="1" spans="1:11" s="64" customFormat="1" ht="45.75" customHeight="1" x14ac:dyDescent="0.25">
      <c r="A1" s="74" t="s">
        <v>321</v>
      </c>
      <c r="J1" s="75"/>
      <c r="K1" s="75"/>
    </row>
    <row r="2" spans="1:11" s="64" customFormat="1" x14ac:dyDescent="0.25">
      <c r="A2" s="23" t="s">
        <v>320</v>
      </c>
      <c r="B2" s="23" t="s">
        <v>289</v>
      </c>
      <c r="C2" s="23" t="s">
        <v>152</v>
      </c>
      <c r="D2" s="23" t="s">
        <v>153</v>
      </c>
      <c r="E2" s="23" t="s">
        <v>154</v>
      </c>
      <c r="F2" s="140" t="s">
        <v>336</v>
      </c>
      <c r="G2" s="125"/>
      <c r="J2" s="75"/>
      <c r="K2" s="75"/>
    </row>
    <row r="3" spans="1:11" s="64" customFormat="1" x14ac:dyDescent="0.25">
      <c r="A3" s="4">
        <v>11</v>
      </c>
      <c r="B3" s="126">
        <f>VLOOKUP(A3, NO_URUT, 2)</f>
        <v>4301622205</v>
      </c>
      <c r="C3" s="122" t="str">
        <f>VLOOKUP(A3, NO_URUT, 3)</f>
        <v>Kesehatan Mental</v>
      </c>
      <c r="D3" s="122">
        <f>VLOOKUP(A3, NO_URUT, 4)</f>
        <v>2</v>
      </c>
      <c r="E3" s="130">
        <f>VLOOKUP(A3, NO_URUT, 5)</f>
        <v>2</v>
      </c>
      <c r="F3" s="140"/>
      <c r="G3" s="125"/>
      <c r="J3" s="75"/>
      <c r="K3" s="75"/>
    </row>
    <row r="4" spans="1:11" s="64" customFormat="1" x14ac:dyDescent="0.25">
      <c r="B4" s="124"/>
      <c r="C4" s="125"/>
      <c r="D4" s="125"/>
      <c r="E4" s="125"/>
      <c r="F4" s="125"/>
      <c r="J4" s="75"/>
      <c r="K4" s="75"/>
    </row>
    <row r="5" spans="1:11" s="34" customFormat="1" ht="15" customHeight="1" x14ac:dyDescent="0.25">
      <c r="A5" s="127" t="s">
        <v>320</v>
      </c>
      <c r="B5" s="123" t="s">
        <v>151</v>
      </c>
      <c r="C5" s="123" t="s">
        <v>152</v>
      </c>
      <c r="D5" s="123" t="s">
        <v>153</v>
      </c>
      <c r="E5" s="123" t="s">
        <v>154</v>
      </c>
      <c r="F5" s="131" t="s">
        <v>337</v>
      </c>
      <c r="G5" s="107"/>
      <c r="H5" s="110"/>
      <c r="I5" s="81"/>
      <c r="J5" s="81"/>
      <c r="K5" s="81"/>
    </row>
    <row r="6" spans="1:11" s="34" customFormat="1" ht="15.75" x14ac:dyDescent="0.25">
      <c r="A6" s="128">
        <v>1</v>
      </c>
      <c r="B6" s="113">
        <v>4301622103</v>
      </c>
      <c r="C6" s="91" t="s">
        <v>155</v>
      </c>
      <c r="D6" s="92">
        <v>2</v>
      </c>
      <c r="E6" s="92">
        <v>1</v>
      </c>
      <c r="F6" s="132"/>
      <c r="G6" s="107" t="s">
        <v>288</v>
      </c>
      <c r="H6" s="111"/>
      <c r="I6" s="79"/>
      <c r="J6" s="83"/>
      <c r="K6" s="83"/>
    </row>
    <row r="7" spans="1:11" s="34" customFormat="1" ht="15.75" x14ac:dyDescent="0.25">
      <c r="A7" s="128">
        <v>2</v>
      </c>
      <c r="B7" s="113">
        <v>4301622102</v>
      </c>
      <c r="C7" s="91" t="s">
        <v>156</v>
      </c>
      <c r="D7" s="93">
        <v>2</v>
      </c>
      <c r="E7" s="93">
        <v>1</v>
      </c>
      <c r="F7" s="133"/>
      <c r="G7" s="107" t="s">
        <v>288</v>
      </c>
      <c r="H7" s="111"/>
      <c r="I7" s="79"/>
      <c r="J7" s="84"/>
      <c r="K7" s="84"/>
    </row>
    <row r="8" spans="1:11" s="34" customFormat="1" ht="15.75" x14ac:dyDescent="0.25">
      <c r="A8" s="128">
        <v>3</v>
      </c>
      <c r="B8" s="113">
        <v>4301623103</v>
      </c>
      <c r="C8" s="91" t="s">
        <v>157</v>
      </c>
      <c r="D8" s="92">
        <v>3</v>
      </c>
      <c r="E8" s="92">
        <v>1</v>
      </c>
      <c r="F8" s="132"/>
      <c r="G8" s="107" t="s">
        <v>288</v>
      </c>
      <c r="H8" s="112"/>
      <c r="I8" s="79"/>
      <c r="J8" s="83"/>
      <c r="K8" s="83"/>
    </row>
    <row r="9" spans="1:11" s="34" customFormat="1" ht="15.75" x14ac:dyDescent="0.25">
      <c r="A9" s="128">
        <v>4</v>
      </c>
      <c r="B9" s="113">
        <v>4301642145</v>
      </c>
      <c r="C9" s="91" t="s">
        <v>158</v>
      </c>
      <c r="D9" s="92">
        <v>2</v>
      </c>
      <c r="E9" s="92">
        <v>1</v>
      </c>
      <c r="F9" s="132"/>
      <c r="G9" s="107" t="s">
        <v>288</v>
      </c>
      <c r="H9" s="82"/>
      <c r="I9" s="79"/>
      <c r="J9" s="83"/>
      <c r="K9" s="83"/>
    </row>
    <row r="10" spans="1:11" s="34" customFormat="1" ht="15.75" x14ac:dyDescent="0.25">
      <c r="A10" s="128">
        <v>5</v>
      </c>
      <c r="B10" s="113">
        <v>4341612101</v>
      </c>
      <c r="C10" s="91" t="s">
        <v>159</v>
      </c>
      <c r="D10" s="92">
        <v>2</v>
      </c>
      <c r="E10" s="92">
        <v>1</v>
      </c>
      <c r="F10" s="132"/>
      <c r="G10" s="107" t="s">
        <v>288</v>
      </c>
      <c r="H10" s="82"/>
      <c r="I10" s="79"/>
      <c r="J10" s="83"/>
      <c r="K10" s="83"/>
    </row>
    <row r="11" spans="1:11" s="34" customFormat="1" ht="15.75" x14ac:dyDescent="0.25">
      <c r="A11" s="128">
        <v>6</v>
      </c>
      <c r="B11" s="113">
        <v>4341612103</v>
      </c>
      <c r="C11" s="91" t="s">
        <v>160</v>
      </c>
      <c r="D11" s="92">
        <v>2</v>
      </c>
      <c r="E11" s="92">
        <v>1</v>
      </c>
      <c r="F11" s="132"/>
      <c r="G11" s="107" t="s">
        <v>288</v>
      </c>
      <c r="H11" s="82"/>
      <c r="I11" s="79"/>
      <c r="J11" s="83"/>
      <c r="K11" s="83"/>
    </row>
    <row r="12" spans="1:11" s="34" customFormat="1" ht="15.75" x14ac:dyDescent="0.25">
      <c r="A12" s="128">
        <v>7</v>
      </c>
      <c r="B12" s="113">
        <v>4341612104</v>
      </c>
      <c r="C12" s="94" t="s">
        <v>161</v>
      </c>
      <c r="D12" s="92">
        <v>2</v>
      </c>
      <c r="E12" s="92">
        <v>1</v>
      </c>
      <c r="F12" s="132"/>
      <c r="G12" s="107" t="s">
        <v>288</v>
      </c>
      <c r="H12" s="82"/>
      <c r="I12" s="79"/>
      <c r="J12" s="83"/>
      <c r="K12" s="83"/>
    </row>
    <row r="13" spans="1:11" s="34" customFormat="1" ht="15.75" x14ac:dyDescent="0.25">
      <c r="A13" s="128">
        <v>8</v>
      </c>
      <c r="B13" s="113">
        <v>4341612105</v>
      </c>
      <c r="C13" s="94" t="s">
        <v>162</v>
      </c>
      <c r="D13" s="93">
        <v>2</v>
      </c>
      <c r="E13" s="93">
        <v>1</v>
      </c>
      <c r="F13" s="133"/>
      <c r="G13" s="107" t="s">
        <v>288</v>
      </c>
      <c r="H13" s="82"/>
      <c r="I13" s="79"/>
      <c r="J13" s="84"/>
      <c r="K13" s="84"/>
    </row>
    <row r="14" spans="1:11" s="34" customFormat="1" ht="15.75" x14ac:dyDescent="0.25">
      <c r="A14" s="128">
        <v>9</v>
      </c>
      <c r="B14" s="114">
        <v>4341613102</v>
      </c>
      <c r="C14" s="95" t="s">
        <v>163</v>
      </c>
      <c r="D14" s="96">
        <v>3</v>
      </c>
      <c r="E14" s="97">
        <v>1</v>
      </c>
      <c r="F14" s="134"/>
      <c r="G14" s="107" t="s">
        <v>288</v>
      </c>
      <c r="H14" s="82"/>
      <c r="I14" s="79"/>
      <c r="J14" s="83"/>
      <c r="K14" s="83"/>
    </row>
    <row r="15" spans="1:11" s="34" customFormat="1" ht="15.75" x14ac:dyDescent="0.25">
      <c r="A15" s="128">
        <v>10</v>
      </c>
      <c r="B15" s="115">
        <v>4301622204</v>
      </c>
      <c r="C15" s="91" t="s">
        <v>164</v>
      </c>
      <c r="D15" s="92">
        <v>2</v>
      </c>
      <c r="E15" s="92">
        <v>2</v>
      </c>
      <c r="F15" s="132"/>
      <c r="G15" s="107" t="s">
        <v>288</v>
      </c>
      <c r="H15" s="82"/>
      <c r="I15" s="79"/>
      <c r="J15" s="84"/>
      <c r="K15" s="84"/>
    </row>
    <row r="16" spans="1:11" s="34" customFormat="1" ht="15.75" x14ac:dyDescent="0.25">
      <c r="A16" s="128">
        <v>11</v>
      </c>
      <c r="B16" s="115">
        <v>4301622205</v>
      </c>
      <c r="C16" s="91" t="s">
        <v>165</v>
      </c>
      <c r="D16" s="92">
        <v>2</v>
      </c>
      <c r="E16" s="92">
        <v>2</v>
      </c>
      <c r="F16" s="132"/>
      <c r="G16" s="107" t="s">
        <v>288</v>
      </c>
      <c r="H16" s="82"/>
      <c r="I16" s="79"/>
      <c r="J16" s="84"/>
      <c r="K16" s="84"/>
    </row>
    <row r="17" spans="1:11" s="34" customFormat="1" ht="15.75" x14ac:dyDescent="0.25">
      <c r="A17" s="128">
        <v>12</v>
      </c>
      <c r="B17" s="113">
        <v>4301622208</v>
      </c>
      <c r="C17" s="94" t="s">
        <v>166</v>
      </c>
      <c r="D17" s="93">
        <v>2</v>
      </c>
      <c r="E17" s="98">
        <v>2</v>
      </c>
      <c r="F17" s="135"/>
      <c r="G17" s="107" t="s">
        <v>288</v>
      </c>
      <c r="H17" s="82"/>
      <c r="I17" s="79"/>
      <c r="J17" s="83"/>
      <c r="K17" s="83"/>
    </row>
    <row r="18" spans="1:11" s="34" customFormat="1" ht="15.75" x14ac:dyDescent="0.25">
      <c r="A18" s="128">
        <v>13</v>
      </c>
      <c r="B18" s="113">
        <v>4301622209</v>
      </c>
      <c r="C18" s="91" t="s">
        <v>167</v>
      </c>
      <c r="D18" s="93">
        <v>2</v>
      </c>
      <c r="E18" s="98">
        <v>2</v>
      </c>
      <c r="F18" s="135"/>
      <c r="G18" s="107" t="s">
        <v>288</v>
      </c>
      <c r="H18" s="82"/>
      <c r="I18" s="79"/>
      <c r="J18" s="83"/>
      <c r="K18" s="83"/>
    </row>
    <row r="19" spans="1:11" s="34" customFormat="1" ht="15.75" x14ac:dyDescent="0.25">
      <c r="A19" s="128">
        <v>14</v>
      </c>
      <c r="B19" s="113">
        <v>4301622210</v>
      </c>
      <c r="C19" s="91" t="s">
        <v>168</v>
      </c>
      <c r="D19" s="93">
        <v>2</v>
      </c>
      <c r="E19" s="93">
        <v>2</v>
      </c>
      <c r="F19" s="133"/>
      <c r="G19" s="107" t="s">
        <v>288</v>
      </c>
      <c r="H19" s="82"/>
      <c r="I19" s="79"/>
      <c r="J19" s="83"/>
      <c r="K19" s="83"/>
    </row>
    <row r="20" spans="1:11" s="34" customFormat="1" ht="15.75" x14ac:dyDescent="0.25">
      <c r="A20" s="128">
        <v>15</v>
      </c>
      <c r="B20" s="115">
        <v>4301623206</v>
      </c>
      <c r="C20" s="91" t="s">
        <v>169</v>
      </c>
      <c r="D20" s="92">
        <v>3</v>
      </c>
      <c r="E20" s="92">
        <v>2</v>
      </c>
      <c r="F20" s="132"/>
      <c r="G20" s="107" t="s">
        <v>288</v>
      </c>
      <c r="H20" s="82"/>
      <c r="I20" s="79"/>
      <c r="J20" s="83"/>
      <c r="K20" s="83"/>
    </row>
    <row r="21" spans="1:11" s="34" customFormat="1" ht="15.75" x14ac:dyDescent="0.25">
      <c r="A21" s="128">
        <v>16</v>
      </c>
      <c r="B21" s="115">
        <v>4301623207</v>
      </c>
      <c r="C21" s="91" t="s">
        <v>170</v>
      </c>
      <c r="D21" s="92">
        <v>3</v>
      </c>
      <c r="E21" s="92">
        <v>2</v>
      </c>
      <c r="F21" s="132"/>
      <c r="G21" s="107" t="s">
        <v>288</v>
      </c>
      <c r="H21" s="82"/>
      <c r="I21" s="79"/>
      <c r="J21" s="83"/>
      <c r="K21" s="83"/>
    </row>
    <row r="22" spans="1:11" s="34" customFormat="1" ht="15.75" x14ac:dyDescent="0.25">
      <c r="A22" s="128">
        <v>17</v>
      </c>
      <c r="B22" s="115">
        <v>4341612206</v>
      </c>
      <c r="C22" s="91" t="s">
        <v>171</v>
      </c>
      <c r="D22" s="92">
        <v>2</v>
      </c>
      <c r="E22" s="92">
        <v>2</v>
      </c>
      <c r="F22" s="132"/>
      <c r="G22" s="107" t="s">
        <v>288</v>
      </c>
      <c r="H22" s="82"/>
      <c r="I22" s="79"/>
      <c r="J22" s="84"/>
      <c r="K22" s="84"/>
    </row>
    <row r="23" spans="1:11" s="34" customFormat="1" ht="15.75" x14ac:dyDescent="0.25">
      <c r="A23" s="128">
        <v>18</v>
      </c>
      <c r="B23" s="115">
        <v>4341612207</v>
      </c>
      <c r="C23" s="91" t="s">
        <v>172</v>
      </c>
      <c r="D23" s="92">
        <v>2</v>
      </c>
      <c r="E23" s="92">
        <v>2</v>
      </c>
      <c r="F23" s="132"/>
      <c r="G23" s="107" t="s">
        <v>288</v>
      </c>
      <c r="H23" s="82"/>
      <c r="I23" s="79"/>
      <c r="J23" s="84"/>
      <c r="K23" s="84"/>
    </row>
    <row r="24" spans="1:11" s="34" customFormat="1" ht="15.75" x14ac:dyDescent="0.25">
      <c r="A24" s="128">
        <v>19</v>
      </c>
      <c r="B24" s="116">
        <v>4341612208</v>
      </c>
      <c r="C24" s="95" t="s">
        <v>173</v>
      </c>
      <c r="D24" s="96">
        <v>2</v>
      </c>
      <c r="E24" s="96">
        <v>2</v>
      </c>
      <c r="F24" s="132"/>
      <c r="G24" s="107" t="s">
        <v>288</v>
      </c>
      <c r="H24" s="82"/>
      <c r="I24" s="79"/>
      <c r="J24" s="83"/>
      <c r="K24" s="83"/>
    </row>
    <row r="25" spans="1:11" s="34" customFormat="1" ht="15.75" x14ac:dyDescent="0.25">
      <c r="A25" s="128">
        <v>20</v>
      </c>
      <c r="B25" s="115">
        <v>4301622312</v>
      </c>
      <c r="C25" s="91" t="s">
        <v>174</v>
      </c>
      <c r="D25" s="93">
        <v>2</v>
      </c>
      <c r="E25" s="93">
        <v>3</v>
      </c>
      <c r="F25" s="133"/>
      <c r="G25" s="107" t="s">
        <v>288</v>
      </c>
      <c r="H25" s="82"/>
      <c r="I25" s="79"/>
      <c r="J25" s="83"/>
      <c r="K25" s="83"/>
    </row>
    <row r="26" spans="1:11" s="34" customFormat="1" ht="15.75" x14ac:dyDescent="0.25">
      <c r="A26" s="128">
        <v>21</v>
      </c>
      <c r="B26" s="115">
        <v>4301622313</v>
      </c>
      <c r="C26" s="91" t="s">
        <v>175</v>
      </c>
      <c r="D26" s="93">
        <v>2</v>
      </c>
      <c r="E26" s="93">
        <v>3</v>
      </c>
      <c r="F26" s="133"/>
      <c r="G26" s="107" t="s">
        <v>288</v>
      </c>
      <c r="H26" s="82"/>
      <c r="I26" s="79"/>
      <c r="J26" s="83"/>
      <c r="K26" s="83"/>
    </row>
    <row r="27" spans="1:11" s="34" customFormat="1" ht="15.75" x14ac:dyDescent="0.25">
      <c r="A27" s="128">
        <v>22</v>
      </c>
      <c r="B27" s="115">
        <v>4301622314</v>
      </c>
      <c r="C27" s="91" t="s">
        <v>176</v>
      </c>
      <c r="D27" s="93">
        <v>2</v>
      </c>
      <c r="E27" s="93">
        <v>3</v>
      </c>
      <c r="F27" s="133"/>
      <c r="G27" s="107" t="s">
        <v>288</v>
      </c>
      <c r="H27" s="82"/>
      <c r="I27" s="79"/>
      <c r="J27" s="83"/>
      <c r="K27" s="83"/>
    </row>
    <row r="28" spans="1:11" s="34" customFormat="1" ht="15.75" x14ac:dyDescent="0.25">
      <c r="A28" s="128">
        <v>23</v>
      </c>
      <c r="B28" s="115">
        <v>4301623311</v>
      </c>
      <c r="C28" s="91" t="s">
        <v>177</v>
      </c>
      <c r="D28" s="93">
        <v>3</v>
      </c>
      <c r="E28" s="93">
        <v>3</v>
      </c>
      <c r="F28" s="133"/>
      <c r="G28" s="107" t="s">
        <v>288</v>
      </c>
      <c r="H28" s="82"/>
      <c r="I28" s="79"/>
      <c r="J28" s="84"/>
      <c r="K28" s="84"/>
    </row>
    <row r="29" spans="1:11" s="34" customFormat="1" ht="15.75" x14ac:dyDescent="0.25">
      <c r="A29" s="128">
        <v>24</v>
      </c>
      <c r="B29" s="115">
        <v>4341612309</v>
      </c>
      <c r="C29" s="91" t="s">
        <v>178</v>
      </c>
      <c r="D29" s="92">
        <v>2</v>
      </c>
      <c r="E29" s="92">
        <v>3</v>
      </c>
      <c r="F29" s="132"/>
      <c r="G29" s="107" t="s">
        <v>288</v>
      </c>
      <c r="H29" s="82"/>
      <c r="I29" s="79"/>
      <c r="J29" s="84"/>
      <c r="K29" s="84"/>
    </row>
    <row r="30" spans="1:11" s="34" customFormat="1" ht="15.75" x14ac:dyDescent="0.25">
      <c r="A30" s="128">
        <v>25</v>
      </c>
      <c r="B30" s="115">
        <v>4341612310</v>
      </c>
      <c r="C30" s="91" t="s">
        <v>179</v>
      </c>
      <c r="D30" s="92">
        <v>2</v>
      </c>
      <c r="E30" s="92">
        <v>3</v>
      </c>
      <c r="F30" s="132"/>
      <c r="G30" s="107" t="s">
        <v>288</v>
      </c>
      <c r="H30" s="82"/>
      <c r="I30" s="79"/>
      <c r="J30" s="84"/>
      <c r="K30" s="84"/>
    </row>
    <row r="31" spans="1:11" s="34" customFormat="1" ht="15.75" x14ac:dyDescent="0.25">
      <c r="A31" s="128">
        <v>26</v>
      </c>
      <c r="B31" s="113">
        <v>4341612312</v>
      </c>
      <c r="C31" s="91" t="s">
        <v>180</v>
      </c>
      <c r="D31" s="92">
        <v>2</v>
      </c>
      <c r="E31" s="99">
        <v>3</v>
      </c>
      <c r="F31" s="134"/>
      <c r="G31" s="107" t="s">
        <v>288</v>
      </c>
      <c r="H31" s="82"/>
      <c r="I31" s="79"/>
      <c r="J31" s="84"/>
      <c r="K31" s="84"/>
    </row>
    <row r="32" spans="1:11" s="34" customFormat="1" ht="15.75" x14ac:dyDescent="0.25">
      <c r="A32" s="128">
        <v>27</v>
      </c>
      <c r="B32" s="115">
        <v>4341613311</v>
      </c>
      <c r="C32" s="91" t="s">
        <v>181</v>
      </c>
      <c r="D32" s="92">
        <v>3</v>
      </c>
      <c r="E32" s="92">
        <v>3</v>
      </c>
      <c r="F32" s="132"/>
      <c r="G32" s="107" t="s">
        <v>288</v>
      </c>
      <c r="H32" s="82"/>
      <c r="I32" s="79"/>
      <c r="J32" s="84"/>
      <c r="K32" s="84"/>
    </row>
    <row r="33" spans="1:11" s="34" customFormat="1" ht="15.75" x14ac:dyDescent="0.25">
      <c r="A33" s="128">
        <v>28</v>
      </c>
      <c r="B33" s="116">
        <v>4341613313</v>
      </c>
      <c r="C33" s="95" t="s">
        <v>182</v>
      </c>
      <c r="D33" s="96">
        <v>3</v>
      </c>
      <c r="E33" s="96">
        <v>3</v>
      </c>
      <c r="F33" s="132"/>
      <c r="G33" s="107" t="s">
        <v>288</v>
      </c>
      <c r="H33" s="82"/>
      <c r="I33" s="79"/>
      <c r="J33" s="83"/>
      <c r="K33" s="83"/>
    </row>
    <row r="34" spans="1:11" s="34" customFormat="1" ht="15.75" x14ac:dyDescent="0.25">
      <c r="A34" s="128">
        <v>29</v>
      </c>
      <c r="B34" s="115">
        <v>4301622415</v>
      </c>
      <c r="C34" s="91" t="s">
        <v>183</v>
      </c>
      <c r="D34" s="93">
        <v>2</v>
      </c>
      <c r="E34" s="93">
        <v>4</v>
      </c>
      <c r="F34" s="133"/>
      <c r="G34" s="107" t="s">
        <v>288</v>
      </c>
      <c r="H34" s="82"/>
      <c r="I34" s="79"/>
      <c r="J34" s="83"/>
      <c r="K34" s="83"/>
    </row>
    <row r="35" spans="1:11" s="34" customFormat="1" ht="15.75" x14ac:dyDescent="0.25">
      <c r="A35" s="128">
        <v>30</v>
      </c>
      <c r="B35" s="115">
        <v>4301622416</v>
      </c>
      <c r="C35" s="91" t="s">
        <v>184</v>
      </c>
      <c r="D35" s="93">
        <v>2</v>
      </c>
      <c r="E35" s="93">
        <v>4</v>
      </c>
      <c r="F35" s="133"/>
      <c r="G35" s="107" t="s">
        <v>288</v>
      </c>
      <c r="H35" s="82"/>
      <c r="I35" s="79"/>
      <c r="J35" s="84"/>
      <c r="K35" s="84"/>
    </row>
    <row r="36" spans="1:11" s="34" customFormat="1" ht="15.75" x14ac:dyDescent="0.25">
      <c r="A36" s="128">
        <v>31</v>
      </c>
      <c r="B36" s="115">
        <v>4301622417</v>
      </c>
      <c r="C36" s="91" t="s">
        <v>185</v>
      </c>
      <c r="D36" s="93">
        <v>2</v>
      </c>
      <c r="E36" s="93">
        <v>4</v>
      </c>
      <c r="F36" s="133"/>
      <c r="G36" s="107" t="s">
        <v>288</v>
      </c>
      <c r="H36" s="82"/>
      <c r="I36" s="79"/>
      <c r="J36" s="84"/>
      <c r="K36" s="84"/>
    </row>
    <row r="37" spans="1:11" s="34" customFormat="1" ht="15.75" x14ac:dyDescent="0.25">
      <c r="A37" s="128">
        <v>32</v>
      </c>
      <c r="B37" s="115">
        <v>4301622418</v>
      </c>
      <c r="C37" s="91" t="s">
        <v>186</v>
      </c>
      <c r="D37" s="93">
        <v>2</v>
      </c>
      <c r="E37" s="93">
        <v>4</v>
      </c>
      <c r="F37" s="133"/>
      <c r="G37" s="107" t="s">
        <v>288</v>
      </c>
      <c r="H37" s="82"/>
      <c r="I37" s="79"/>
      <c r="J37" s="84"/>
      <c r="K37" s="84"/>
    </row>
    <row r="38" spans="1:11" s="34" customFormat="1" ht="15.75" x14ac:dyDescent="0.25">
      <c r="A38" s="128">
        <v>33</v>
      </c>
      <c r="B38" s="115">
        <v>4301622420</v>
      </c>
      <c r="C38" s="91" t="s">
        <v>187</v>
      </c>
      <c r="D38" s="93">
        <v>2</v>
      </c>
      <c r="E38" s="93">
        <v>4</v>
      </c>
      <c r="F38" s="133"/>
      <c r="G38" s="107" t="s">
        <v>288</v>
      </c>
      <c r="H38" s="82"/>
      <c r="I38" s="79"/>
      <c r="J38" s="84"/>
      <c r="K38" s="84"/>
    </row>
    <row r="39" spans="1:11" s="34" customFormat="1" ht="15.75" x14ac:dyDescent="0.25">
      <c r="A39" s="128">
        <v>34</v>
      </c>
      <c r="B39" s="115">
        <v>4301622421</v>
      </c>
      <c r="C39" s="91" t="s">
        <v>188</v>
      </c>
      <c r="D39" s="93">
        <v>2</v>
      </c>
      <c r="E39" s="93">
        <v>4</v>
      </c>
      <c r="F39" s="133"/>
      <c r="G39" s="107" t="s">
        <v>288</v>
      </c>
      <c r="H39" s="82"/>
      <c r="I39" s="79"/>
      <c r="J39" s="84"/>
      <c r="K39" s="84"/>
    </row>
    <row r="40" spans="1:11" s="34" customFormat="1" ht="15.75" x14ac:dyDescent="0.25">
      <c r="A40" s="128">
        <v>35</v>
      </c>
      <c r="B40" s="115">
        <v>4301623419</v>
      </c>
      <c r="C40" s="91" t="s">
        <v>189</v>
      </c>
      <c r="D40" s="93">
        <v>3</v>
      </c>
      <c r="E40" s="93">
        <v>4</v>
      </c>
      <c r="F40" s="133"/>
      <c r="G40" s="107" t="s">
        <v>288</v>
      </c>
      <c r="H40" s="82"/>
      <c r="I40" s="79"/>
      <c r="J40" s="84"/>
      <c r="K40" s="84"/>
    </row>
    <row r="41" spans="1:11" s="34" customFormat="1" ht="15.75" x14ac:dyDescent="0.25">
      <c r="A41" s="128">
        <v>36</v>
      </c>
      <c r="B41" s="115">
        <v>4301623422</v>
      </c>
      <c r="C41" s="91" t="s">
        <v>190</v>
      </c>
      <c r="D41" s="93">
        <v>3</v>
      </c>
      <c r="E41" s="93">
        <v>4</v>
      </c>
      <c r="F41" s="133"/>
      <c r="G41" s="107" t="s">
        <v>288</v>
      </c>
      <c r="H41" s="82"/>
      <c r="I41" s="79"/>
      <c r="J41" s="84"/>
      <c r="K41" s="84"/>
    </row>
    <row r="42" spans="1:11" s="34" customFormat="1" ht="15.75" x14ac:dyDescent="0.25">
      <c r="A42" s="128">
        <v>37</v>
      </c>
      <c r="B42" s="115">
        <v>4341612414</v>
      </c>
      <c r="C42" s="91" t="s">
        <v>191</v>
      </c>
      <c r="D42" s="92">
        <v>2</v>
      </c>
      <c r="E42" s="92">
        <v>4</v>
      </c>
      <c r="F42" s="132"/>
      <c r="G42" s="107" t="s">
        <v>288</v>
      </c>
      <c r="H42" s="82"/>
      <c r="I42" s="79"/>
      <c r="J42" s="83"/>
      <c r="K42" s="83"/>
    </row>
    <row r="43" spans="1:11" s="34" customFormat="1" ht="15.75" x14ac:dyDescent="0.25">
      <c r="A43" s="128">
        <v>38</v>
      </c>
      <c r="B43" s="116">
        <v>4341612415</v>
      </c>
      <c r="C43" s="95" t="s">
        <v>192</v>
      </c>
      <c r="D43" s="96">
        <v>2</v>
      </c>
      <c r="E43" s="96">
        <v>4</v>
      </c>
      <c r="F43" s="132"/>
      <c r="G43" s="107" t="s">
        <v>288</v>
      </c>
      <c r="H43" s="82"/>
      <c r="I43" s="79"/>
      <c r="J43" s="84"/>
      <c r="K43" s="84"/>
    </row>
    <row r="44" spans="1:11" s="34" customFormat="1" ht="15.75" x14ac:dyDescent="0.25">
      <c r="A44" s="128">
        <v>39</v>
      </c>
      <c r="B44" s="115">
        <v>4301622523</v>
      </c>
      <c r="C44" s="91" t="s">
        <v>193</v>
      </c>
      <c r="D44" s="93">
        <v>2</v>
      </c>
      <c r="E44" s="93">
        <v>5</v>
      </c>
      <c r="F44" s="133"/>
      <c r="G44" s="107" t="s">
        <v>288</v>
      </c>
      <c r="H44" s="82"/>
      <c r="I44" s="79"/>
      <c r="J44" s="84"/>
      <c r="K44" s="84"/>
    </row>
    <row r="45" spans="1:11" s="34" customFormat="1" ht="15.75" x14ac:dyDescent="0.25">
      <c r="A45" s="128">
        <v>40</v>
      </c>
      <c r="B45" s="115">
        <v>4301622524</v>
      </c>
      <c r="C45" s="91" t="s">
        <v>194</v>
      </c>
      <c r="D45" s="93">
        <v>2</v>
      </c>
      <c r="E45" s="93">
        <v>5</v>
      </c>
      <c r="F45" s="133"/>
      <c r="G45" s="107" t="s">
        <v>288</v>
      </c>
      <c r="H45" s="82"/>
      <c r="I45" s="79"/>
      <c r="J45" s="84"/>
      <c r="K45" s="84"/>
    </row>
    <row r="46" spans="1:11" s="34" customFormat="1" ht="15.75" x14ac:dyDescent="0.25">
      <c r="A46" s="128">
        <v>41</v>
      </c>
      <c r="B46" s="115">
        <v>4301622525</v>
      </c>
      <c r="C46" s="91" t="s">
        <v>195</v>
      </c>
      <c r="D46" s="93">
        <v>2</v>
      </c>
      <c r="E46" s="93">
        <v>5</v>
      </c>
      <c r="F46" s="133"/>
      <c r="G46" s="107" t="s">
        <v>288</v>
      </c>
      <c r="H46" s="82"/>
      <c r="I46" s="79"/>
      <c r="J46" s="83"/>
      <c r="K46" s="83"/>
    </row>
    <row r="47" spans="1:11" s="34" customFormat="1" ht="15.75" x14ac:dyDescent="0.25">
      <c r="A47" s="128">
        <v>42</v>
      </c>
      <c r="B47" s="115">
        <v>4301622526</v>
      </c>
      <c r="C47" s="91" t="s">
        <v>196</v>
      </c>
      <c r="D47" s="93">
        <v>2</v>
      </c>
      <c r="E47" s="93">
        <v>5</v>
      </c>
      <c r="F47" s="133"/>
      <c r="G47" s="107" t="s">
        <v>288</v>
      </c>
      <c r="H47" s="82"/>
      <c r="I47" s="79"/>
      <c r="J47" s="83"/>
      <c r="K47" s="83"/>
    </row>
    <row r="48" spans="1:11" s="34" customFormat="1" ht="15.75" x14ac:dyDescent="0.25">
      <c r="A48" s="128">
        <v>43</v>
      </c>
      <c r="B48" s="115">
        <v>4301622527</v>
      </c>
      <c r="C48" s="91" t="s">
        <v>197</v>
      </c>
      <c r="D48" s="93">
        <v>2</v>
      </c>
      <c r="E48" s="93">
        <v>5</v>
      </c>
      <c r="F48" s="133"/>
      <c r="G48" s="107" t="s">
        <v>288</v>
      </c>
      <c r="H48" s="82"/>
      <c r="I48" s="79"/>
      <c r="J48" s="83"/>
      <c r="K48" s="83"/>
    </row>
    <row r="49" spans="1:11" s="34" customFormat="1" ht="15.75" x14ac:dyDescent="0.25">
      <c r="A49" s="128">
        <v>44</v>
      </c>
      <c r="B49" s="115">
        <v>4301622528</v>
      </c>
      <c r="C49" s="91" t="s">
        <v>198</v>
      </c>
      <c r="D49" s="93">
        <v>2</v>
      </c>
      <c r="E49" s="93">
        <v>5</v>
      </c>
      <c r="F49" s="133"/>
      <c r="G49" s="107" t="s">
        <v>288</v>
      </c>
      <c r="H49" s="82"/>
      <c r="I49" s="79"/>
      <c r="J49" s="83"/>
      <c r="K49" s="83"/>
    </row>
    <row r="50" spans="1:11" s="34" customFormat="1" ht="15.75" x14ac:dyDescent="0.25">
      <c r="A50" s="128">
        <v>45</v>
      </c>
      <c r="B50" s="115">
        <v>4301622529</v>
      </c>
      <c r="C50" s="91" t="s">
        <v>199</v>
      </c>
      <c r="D50" s="93">
        <v>2</v>
      </c>
      <c r="E50" s="93">
        <v>5</v>
      </c>
      <c r="F50" s="133"/>
      <c r="G50" s="107" t="s">
        <v>288</v>
      </c>
      <c r="H50" s="82"/>
      <c r="I50" s="79"/>
      <c r="J50" s="83"/>
      <c r="K50" s="83"/>
    </row>
    <row r="51" spans="1:11" s="34" customFormat="1" ht="15.75" x14ac:dyDescent="0.25">
      <c r="A51" s="128">
        <v>46</v>
      </c>
      <c r="B51" s="115">
        <v>4301642546</v>
      </c>
      <c r="C51" s="94" t="s">
        <v>200</v>
      </c>
      <c r="D51" s="92">
        <v>2</v>
      </c>
      <c r="E51" s="92">
        <v>5</v>
      </c>
      <c r="F51" s="132"/>
      <c r="G51" s="107" t="s">
        <v>288</v>
      </c>
      <c r="H51" s="82"/>
      <c r="I51" s="79"/>
      <c r="J51" s="83"/>
      <c r="K51" s="83"/>
    </row>
    <row r="52" spans="1:11" s="34" customFormat="1" ht="15.75" x14ac:dyDescent="0.25">
      <c r="A52" s="128">
        <v>47</v>
      </c>
      <c r="B52" s="115">
        <v>4301642547</v>
      </c>
      <c r="C52" s="94" t="s">
        <v>201</v>
      </c>
      <c r="D52" s="92">
        <v>2</v>
      </c>
      <c r="E52" s="92">
        <v>5</v>
      </c>
      <c r="F52" s="132"/>
      <c r="G52" s="107" t="s">
        <v>288</v>
      </c>
      <c r="H52" s="82"/>
      <c r="I52" s="79"/>
      <c r="J52" s="83"/>
      <c r="K52" s="83"/>
    </row>
    <row r="53" spans="1:11" s="34" customFormat="1" ht="15.75" x14ac:dyDescent="0.25">
      <c r="A53" s="128">
        <v>48</v>
      </c>
      <c r="B53" s="115">
        <v>4341613516</v>
      </c>
      <c r="C53" s="91" t="s">
        <v>202</v>
      </c>
      <c r="D53" s="92">
        <v>3</v>
      </c>
      <c r="E53" s="92">
        <v>5</v>
      </c>
      <c r="F53" s="132"/>
      <c r="G53" s="107" t="s">
        <v>288</v>
      </c>
      <c r="H53" s="82"/>
      <c r="I53" s="79"/>
      <c r="J53" s="85"/>
      <c r="K53" s="83"/>
    </row>
    <row r="54" spans="1:11" s="34" customFormat="1" ht="15.75" x14ac:dyDescent="0.25">
      <c r="A54" s="128">
        <v>49</v>
      </c>
      <c r="B54" s="115">
        <v>4301622630</v>
      </c>
      <c r="C54" s="91" t="s">
        <v>203</v>
      </c>
      <c r="D54" s="93">
        <v>2</v>
      </c>
      <c r="E54" s="93">
        <v>6</v>
      </c>
      <c r="F54" s="133"/>
      <c r="G54" s="107" t="s">
        <v>288</v>
      </c>
      <c r="H54" s="82"/>
      <c r="I54" s="79"/>
      <c r="J54" s="83"/>
      <c r="K54" s="83"/>
    </row>
    <row r="55" spans="1:11" s="34" customFormat="1" ht="15.75" x14ac:dyDescent="0.25">
      <c r="A55" s="128">
        <v>50</v>
      </c>
      <c r="B55" s="115">
        <v>4301622631</v>
      </c>
      <c r="C55" s="91" t="s">
        <v>204</v>
      </c>
      <c r="D55" s="93">
        <v>2</v>
      </c>
      <c r="E55" s="93">
        <v>6</v>
      </c>
      <c r="F55" s="133"/>
      <c r="G55" s="107" t="s">
        <v>288</v>
      </c>
      <c r="H55" s="82"/>
      <c r="I55" s="79"/>
      <c r="J55" s="83"/>
      <c r="K55" s="83"/>
    </row>
    <row r="56" spans="1:11" s="34" customFormat="1" ht="15.75" x14ac:dyDescent="0.25">
      <c r="A56" s="128">
        <v>51</v>
      </c>
      <c r="B56" s="115">
        <v>4301622632</v>
      </c>
      <c r="C56" s="91" t="s">
        <v>205</v>
      </c>
      <c r="D56" s="93">
        <v>2</v>
      </c>
      <c r="E56" s="93">
        <v>6</v>
      </c>
      <c r="F56" s="133"/>
      <c r="G56" s="107" t="s">
        <v>288</v>
      </c>
      <c r="H56" s="82"/>
      <c r="I56" s="79"/>
      <c r="J56" s="83"/>
      <c r="K56" s="83"/>
    </row>
    <row r="57" spans="1:11" s="34" customFormat="1" ht="15.75" x14ac:dyDescent="0.25">
      <c r="A57" s="128">
        <v>52</v>
      </c>
      <c r="B57" s="115">
        <v>4301622633</v>
      </c>
      <c r="C57" s="91" t="s">
        <v>206</v>
      </c>
      <c r="D57" s="93">
        <v>2</v>
      </c>
      <c r="E57" s="93">
        <v>6</v>
      </c>
      <c r="F57" s="133"/>
      <c r="G57" s="107" t="s">
        <v>288</v>
      </c>
      <c r="H57" s="86"/>
      <c r="I57" s="79"/>
      <c r="J57" s="87"/>
      <c r="K57" s="87"/>
    </row>
    <row r="58" spans="1:11" s="34" customFormat="1" ht="15.75" x14ac:dyDescent="0.25">
      <c r="A58" s="128">
        <v>53</v>
      </c>
      <c r="B58" s="115">
        <v>4301622634</v>
      </c>
      <c r="C58" s="91" t="s">
        <v>207</v>
      </c>
      <c r="D58" s="92">
        <v>2</v>
      </c>
      <c r="E58" s="92">
        <v>6</v>
      </c>
      <c r="F58" s="132"/>
      <c r="G58" s="107" t="s">
        <v>288</v>
      </c>
      <c r="H58" s="86"/>
      <c r="I58" s="79"/>
      <c r="J58" s="87"/>
      <c r="K58" s="87"/>
    </row>
    <row r="59" spans="1:11" s="34" customFormat="1" ht="15.75" x14ac:dyDescent="0.25">
      <c r="A59" s="128">
        <v>54</v>
      </c>
      <c r="B59" s="115">
        <v>4301642648</v>
      </c>
      <c r="C59" s="91" t="s">
        <v>208</v>
      </c>
      <c r="D59" s="92">
        <v>2</v>
      </c>
      <c r="E59" s="92">
        <v>6</v>
      </c>
      <c r="F59" s="132"/>
      <c r="G59" s="107" t="s">
        <v>288</v>
      </c>
      <c r="H59" s="86"/>
      <c r="I59" s="79"/>
      <c r="J59" s="87"/>
      <c r="K59" s="87"/>
    </row>
    <row r="60" spans="1:11" s="34" customFormat="1" ht="15.75" x14ac:dyDescent="0.25">
      <c r="A60" s="128">
        <v>55</v>
      </c>
      <c r="B60" s="115">
        <v>4301642649</v>
      </c>
      <c r="C60" s="94" t="s">
        <v>209</v>
      </c>
      <c r="D60" s="92">
        <v>2</v>
      </c>
      <c r="E60" s="92">
        <v>6</v>
      </c>
      <c r="F60" s="132"/>
      <c r="G60" s="107" t="s">
        <v>288</v>
      </c>
      <c r="H60" s="86"/>
      <c r="I60" s="79"/>
      <c r="J60" s="87"/>
      <c r="K60" s="87"/>
    </row>
    <row r="61" spans="1:11" s="34" customFormat="1" ht="15.75" x14ac:dyDescent="0.25">
      <c r="A61" s="128">
        <v>56</v>
      </c>
      <c r="B61" s="115">
        <v>4301643650</v>
      </c>
      <c r="C61" s="94" t="s">
        <v>210</v>
      </c>
      <c r="D61" s="92">
        <v>3</v>
      </c>
      <c r="E61" s="92">
        <v>6</v>
      </c>
      <c r="F61" s="132"/>
      <c r="G61" s="107" t="s">
        <v>288</v>
      </c>
      <c r="H61" s="86"/>
      <c r="I61" s="79"/>
      <c r="J61" s="87"/>
      <c r="K61" s="87"/>
    </row>
    <row r="62" spans="1:11" s="34" customFormat="1" ht="15.75" x14ac:dyDescent="0.25">
      <c r="A62" s="128">
        <v>57</v>
      </c>
      <c r="B62" s="115">
        <v>4341612617</v>
      </c>
      <c r="C62" s="91" t="s">
        <v>211</v>
      </c>
      <c r="D62" s="92">
        <v>2</v>
      </c>
      <c r="E62" s="92">
        <v>6</v>
      </c>
      <c r="F62" s="132"/>
      <c r="G62" s="107" t="s">
        <v>288</v>
      </c>
      <c r="H62" s="86"/>
      <c r="I62" s="79"/>
      <c r="J62" s="87"/>
      <c r="K62" s="87"/>
    </row>
    <row r="63" spans="1:11" s="34" customFormat="1" ht="15.75" x14ac:dyDescent="0.25">
      <c r="A63" s="128">
        <v>58</v>
      </c>
      <c r="B63" s="115">
        <v>4301622735</v>
      </c>
      <c r="C63" s="91" t="s">
        <v>212</v>
      </c>
      <c r="D63" s="92">
        <v>2</v>
      </c>
      <c r="E63" s="92">
        <v>7</v>
      </c>
      <c r="F63" s="132"/>
      <c r="G63" s="107" t="s">
        <v>288</v>
      </c>
      <c r="H63" s="86"/>
      <c r="I63" s="79"/>
      <c r="J63" s="87"/>
      <c r="K63" s="87"/>
    </row>
    <row r="64" spans="1:11" s="34" customFormat="1" ht="15.75" x14ac:dyDescent="0.25">
      <c r="A64" s="128">
        <v>59</v>
      </c>
      <c r="B64" s="115">
        <v>4301622736</v>
      </c>
      <c r="C64" s="91" t="s">
        <v>213</v>
      </c>
      <c r="D64" s="92">
        <v>2</v>
      </c>
      <c r="E64" s="92">
        <v>7</v>
      </c>
      <c r="F64" s="132"/>
      <c r="G64" s="107" t="s">
        <v>288</v>
      </c>
      <c r="H64" s="86"/>
      <c r="I64" s="79"/>
      <c r="J64" s="87"/>
      <c r="K64" s="87"/>
    </row>
    <row r="65" spans="1:11" s="34" customFormat="1" ht="15.75" x14ac:dyDescent="0.25">
      <c r="A65" s="128">
        <v>60</v>
      </c>
      <c r="B65" s="115">
        <v>4301622737</v>
      </c>
      <c r="C65" s="91" t="s">
        <v>214</v>
      </c>
      <c r="D65" s="92">
        <v>2</v>
      </c>
      <c r="E65" s="92">
        <v>7</v>
      </c>
      <c r="F65" s="132"/>
      <c r="G65" s="107" t="s">
        <v>288</v>
      </c>
      <c r="H65" s="86"/>
      <c r="I65" s="79"/>
      <c r="J65" s="87"/>
      <c r="K65" s="87"/>
    </row>
    <row r="66" spans="1:11" s="34" customFormat="1" ht="15.75" x14ac:dyDescent="0.25">
      <c r="A66" s="128">
        <v>61</v>
      </c>
      <c r="B66" s="115">
        <v>4301633739</v>
      </c>
      <c r="C66" s="100" t="s">
        <v>215</v>
      </c>
      <c r="D66" s="92">
        <v>3</v>
      </c>
      <c r="E66" s="92">
        <v>7</v>
      </c>
      <c r="F66" s="132"/>
      <c r="G66" s="107" t="s">
        <v>288</v>
      </c>
      <c r="H66" s="86"/>
      <c r="I66" s="79"/>
      <c r="J66" s="87"/>
      <c r="K66" s="87"/>
    </row>
    <row r="67" spans="1:11" s="34" customFormat="1" ht="15.75" x14ac:dyDescent="0.25">
      <c r="A67" s="128">
        <v>62</v>
      </c>
      <c r="B67" s="115">
        <v>4301633740</v>
      </c>
      <c r="C67" s="100" t="s">
        <v>216</v>
      </c>
      <c r="D67" s="92">
        <v>3</v>
      </c>
      <c r="E67" s="92">
        <v>7</v>
      </c>
      <c r="F67" s="132"/>
      <c r="G67" s="107" t="s">
        <v>288</v>
      </c>
      <c r="H67" s="86"/>
      <c r="I67" s="79"/>
      <c r="J67" s="87"/>
      <c r="K67" s="87"/>
    </row>
    <row r="68" spans="1:11" s="34" customFormat="1" ht="15.75" x14ac:dyDescent="0.25">
      <c r="A68" s="128">
        <v>63</v>
      </c>
      <c r="B68" s="115">
        <v>4301633741</v>
      </c>
      <c r="C68" s="94" t="s">
        <v>217</v>
      </c>
      <c r="D68" s="101">
        <v>3</v>
      </c>
      <c r="E68" s="92">
        <v>7</v>
      </c>
      <c r="F68" s="132"/>
      <c r="G68" s="107" t="s">
        <v>288</v>
      </c>
      <c r="H68" s="86"/>
      <c r="I68" s="79"/>
      <c r="J68" s="87"/>
      <c r="K68" s="87"/>
    </row>
    <row r="69" spans="1:11" s="34" customFormat="1" ht="15.75" x14ac:dyDescent="0.25">
      <c r="A69" s="128">
        <v>64</v>
      </c>
      <c r="B69" s="115">
        <v>4301633742</v>
      </c>
      <c r="C69" s="91" t="s">
        <v>218</v>
      </c>
      <c r="D69" s="92">
        <v>3</v>
      </c>
      <c r="E69" s="92">
        <v>7</v>
      </c>
      <c r="F69" s="132"/>
      <c r="G69" s="107" t="s">
        <v>288</v>
      </c>
      <c r="H69" s="79"/>
      <c r="I69" s="79"/>
      <c r="J69" s="80"/>
      <c r="K69" s="80"/>
    </row>
    <row r="70" spans="1:11" s="34" customFormat="1" ht="15.75" x14ac:dyDescent="0.25">
      <c r="A70" s="128">
        <v>65</v>
      </c>
      <c r="B70" s="115">
        <v>4301633743</v>
      </c>
      <c r="C70" s="94" t="s">
        <v>219</v>
      </c>
      <c r="D70" s="92">
        <v>3</v>
      </c>
      <c r="E70" s="92">
        <v>7</v>
      </c>
      <c r="F70" s="132"/>
      <c r="G70" s="107" t="s">
        <v>288</v>
      </c>
      <c r="H70" s="79"/>
      <c r="I70" s="79"/>
      <c r="J70" s="80"/>
      <c r="K70" s="80"/>
    </row>
    <row r="71" spans="1:11" s="34" customFormat="1" ht="15.75" x14ac:dyDescent="0.25">
      <c r="A71" s="128">
        <v>66</v>
      </c>
      <c r="B71" s="115">
        <v>4301633744</v>
      </c>
      <c r="C71" s="94" t="s">
        <v>220</v>
      </c>
      <c r="D71" s="92">
        <v>3</v>
      </c>
      <c r="E71" s="92">
        <v>7</v>
      </c>
      <c r="F71" s="132"/>
      <c r="G71" s="107" t="s">
        <v>288</v>
      </c>
      <c r="H71" s="79"/>
      <c r="I71" s="79"/>
      <c r="J71" s="80"/>
      <c r="K71" s="80"/>
    </row>
    <row r="72" spans="1:11" s="34" customFormat="1" ht="15.75" x14ac:dyDescent="0.25">
      <c r="A72" s="128">
        <v>67</v>
      </c>
      <c r="B72" s="115">
        <v>4341614718</v>
      </c>
      <c r="C72" s="94" t="s">
        <v>221</v>
      </c>
      <c r="D72" s="92">
        <v>4</v>
      </c>
      <c r="E72" s="92">
        <v>7</v>
      </c>
      <c r="F72" s="132"/>
      <c r="G72" s="107" t="s">
        <v>288</v>
      </c>
      <c r="H72" s="79"/>
      <c r="I72" s="79"/>
      <c r="J72" s="80"/>
      <c r="K72" s="80"/>
    </row>
    <row r="73" spans="1:11" s="34" customFormat="1" ht="15.75" x14ac:dyDescent="0.25">
      <c r="A73" s="128">
        <v>68</v>
      </c>
      <c r="B73" s="117">
        <v>4301626838</v>
      </c>
      <c r="C73" s="102" t="s">
        <v>222</v>
      </c>
      <c r="D73" s="92">
        <v>6</v>
      </c>
      <c r="E73" s="92">
        <v>8</v>
      </c>
      <c r="F73" s="132"/>
      <c r="G73" s="107" t="s">
        <v>288</v>
      </c>
      <c r="J73" s="73"/>
      <c r="K73" s="73"/>
    </row>
    <row r="74" spans="1:11" ht="15" customHeight="1" x14ac:dyDescent="0.25">
      <c r="A74" s="128">
        <v>69</v>
      </c>
      <c r="B74" s="118">
        <v>4212612102</v>
      </c>
      <c r="C74" s="103" t="s">
        <v>160</v>
      </c>
      <c r="D74" s="88">
        <v>2</v>
      </c>
      <c r="E74" s="88">
        <v>1</v>
      </c>
      <c r="F74" s="136"/>
      <c r="G74" s="108" t="s">
        <v>319</v>
      </c>
    </row>
    <row r="75" spans="1:11" ht="15.75" x14ac:dyDescent="0.25">
      <c r="A75" s="128">
        <v>70</v>
      </c>
      <c r="B75" s="118">
        <v>4212612103</v>
      </c>
      <c r="C75" s="103" t="s">
        <v>290</v>
      </c>
      <c r="D75" s="89">
        <v>2</v>
      </c>
      <c r="E75" s="89">
        <v>1</v>
      </c>
      <c r="F75" s="137"/>
      <c r="G75" s="108" t="s">
        <v>319</v>
      </c>
    </row>
    <row r="76" spans="1:11" ht="15.75" x14ac:dyDescent="0.25">
      <c r="A76" s="128">
        <v>71</v>
      </c>
      <c r="B76" s="118">
        <v>4212612104</v>
      </c>
      <c r="C76" s="103" t="s">
        <v>162</v>
      </c>
      <c r="D76" s="88">
        <v>2</v>
      </c>
      <c r="E76" s="88">
        <v>1</v>
      </c>
      <c r="F76" s="136"/>
      <c r="G76" s="108" t="s">
        <v>319</v>
      </c>
    </row>
    <row r="77" spans="1:11" ht="15.75" x14ac:dyDescent="0.25">
      <c r="A77" s="128">
        <v>72</v>
      </c>
      <c r="B77" s="118">
        <v>4212612205</v>
      </c>
      <c r="C77" s="103" t="s">
        <v>172</v>
      </c>
      <c r="D77" s="88">
        <v>2</v>
      </c>
      <c r="E77" s="88">
        <v>2</v>
      </c>
      <c r="F77" s="136"/>
      <c r="G77" s="108" t="s">
        <v>319</v>
      </c>
    </row>
    <row r="78" spans="1:11" ht="15.75" x14ac:dyDescent="0.25">
      <c r="A78" s="128">
        <v>73</v>
      </c>
      <c r="B78" s="118">
        <v>4212612206</v>
      </c>
      <c r="C78" s="103" t="s">
        <v>173</v>
      </c>
      <c r="D78" s="88">
        <v>2</v>
      </c>
      <c r="E78" s="88">
        <v>2</v>
      </c>
      <c r="F78" s="136"/>
      <c r="G78" s="108" t="s">
        <v>319</v>
      </c>
    </row>
    <row r="79" spans="1:11" ht="15.75" x14ac:dyDescent="0.25">
      <c r="A79" s="128">
        <v>74</v>
      </c>
      <c r="B79" s="118">
        <v>4212612308</v>
      </c>
      <c r="C79" s="103" t="s">
        <v>179</v>
      </c>
      <c r="D79" s="88">
        <v>2</v>
      </c>
      <c r="E79" s="88">
        <v>3</v>
      </c>
      <c r="F79" s="136"/>
      <c r="G79" s="108" t="s">
        <v>319</v>
      </c>
    </row>
    <row r="80" spans="1:11" ht="15.75" x14ac:dyDescent="0.25">
      <c r="A80" s="128">
        <v>75</v>
      </c>
      <c r="B80" s="118">
        <v>4212612309</v>
      </c>
      <c r="C80" s="103" t="s">
        <v>180</v>
      </c>
      <c r="D80" s="88">
        <v>2</v>
      </c>
      <c r="E80" s="88">
        <v>3</v>
      </c>
      <c r="F80" s="136"/>
      <c r="G80" s="108" t="s">
        <v>319</v>
      </c>
    </row>
    <row r="81" spans="1:7" ht="15.75" x14ac:dyDescent="0.25">
      <c r="A81" s="128">
        <v>76</v>
      </c>
      <c r="B81" s="118">
        <v>4212612310</v>
      </c>
      <c r="C81" s="103" t="s">
        <v>182</v>
      </c>
      <c r="D81" s="89">
        <v>3</v>
      </c>
      <c r="E81" s="89">
        <v>3</v>
      </c>
      <c r="F81" s="137"/>
      <c r="G81" s="108" t="s">
        <v>319</v>
      </c>
    </row>
    <row r="82" spans="1:7" ht="15.75" x14ac:dyDescent="0.25">
      <c r="A82" s="128">
        <v>77</v>
      </c>
      <c r="B82" s="118">
        <v>4212612415</v>
      </c>
      <c r="C82" s="103" t="s">
        <v>291</v>
      </c>
      <c r="D82" s="88">
        <v>2</v>
      </c>
      <c r="E82" s="88">
        <v>5</v>
      </c>
      <c r="F82" s="136"/>
      <c r="G82" s="108" t="s">
        <v>319</v>
      </c>
    </row>
    <row r="83" spans="1:7" ht="15.75" x14ac:dyDescent="0.25">
      <c r="A83" s="128">
        <v>78</v>
      </c>
      <c r="B83" s="118">
        <v>4212612516</v>
      </c>
      <c r="C83" s="103" t="s">
        <v>292</v>
      </c>
      <c r="D83" s="89">
        <v>2</v>
      </c>
      <c r="E83" s="89">
        <v>6</v>
      </c>
      <c r="F83" s="137"/>
      <c r="G83" s="108" t="s">
        <v>319</v>
      </c>
    </row>
    <row r="84" spans="1:7" ht="15.75" x14ac:dyDescent="0.25">
      <c r="A84" s="128">
        <v>79</v>
      </c>
      <c r="B84" s="118">
        <v>4212613101</v>
      </c>
      <c r="C84" s="103" t="s">
        <v>163</v>
      </c>
      <c r="D84" s="89">
        <v>3</v>
      </c>
      <c r="E84" s="89">
        <v>1</v>
      </c>
      <c r="F84" s="137"/>
      <c r="G84" s="108" t="s">
        <v>319</v>
      </c>
    </row>
    <row r="85" spans="1:7" ht="15.75" x14ac:dyDescent="0.25">
      <c r="A85" s="128">
        <v>80</v>
      </c>
      <c r="B85" s="118">
        <v>4212613311</v>
      </c>
      <c r="C85" s="103" t="s">
        <v>191</v>
      </c>
      <c r="D85" s="88">
        <v>2</v>
      </c>
      <c r="E85" s="88">
        <v>4</v>
      </c>
      <c r="F85" s="136"/>
      <c r="G85" s="108" t="s">
        <v>319</v>
      </c>
    </row>
    <row r="86" spans="1:7" ht="15.75" x14ac:dyDescent="0.25">
      <c r="A86" s="128">
        <v>81</v>
      </c>
      <c r="B86" s="118">
        <v>4212642412</v>
      </c>
      <c r="C86" s="103" t="s">
        <v>192</v>
      </c>
      <c r="D86" s="88">
        <v>2</v>
      </c>
      <c r="E86" s="88">
        <v>4</v>
      </c>
      <c r="F86" s="136"/>
      <c r="G86" s="108" t="s">
        <v>319</v>
      </c>
    </row>
    <row r="87" spans="1:7" ht="15.75" x14ac:dyDescent="0.25">
      <c r="A87" s="128">
        <v>82</v>
      </c>
      <c r="B87" s="118">
        <v>4212643307</v>
      </c>
      <c r="C87" s="103" t="s">
        <v>178</v>
      </c>
      <c r="D87" s="88">
        <v>2</v>
      </c>
      <c r="E87" s="88">
        <v>3</v>
      </c>
      <c r="F87" s="136"/>
      <c r="G87" s="108" t="s">
        <v>319</v>
      </c>
    </row>
    <row r="88" spans="1:7" ht="15.75" x14ac:dyDescent="0.25">
      <c r="A88" s="128">
        <v>83</v>
      </c>
      <c r="B88" s="118">
        <v>4201622119</v>
      </c>
      <c r="C88" s="103" t="s">
        <v>155</v>
      </c>
      <c r="D88" s="88">
        <v>2</v>
      </c>
      <c r="E88" s="88">
        <v>1</v>
      </c>
      <c r="F88" s="136"/>
      <c r="G88" s="108" t="s">
        <v>319</v>
      </c>
    </row>
    <row r="89" spans="1:7" ht="15.75" x14ac:dyDescent="0.25">
      <c r="A89" s="128">
        <v>84</v>
      </c>
      <c r="B89" s="118">
        <v>4201622120</v>
      </c>
      <c r="C89" s="103" t="s">
        <v>156</v>
      </c>
      <c r="D89" s="88">
        <v>2</v>
      </c>
      <c r="E89" s="88">
        <v>1</v>
      </c>
      <c r="F89" s="136"/>
      <c r="G89" s="108" t="s">
        <v>319</v>
      </c>
    </row>
    <row r="90" spans="1:7" ht="15.75" x14ac:dyDescent="0.25">
      <c r="A90" s="128">
        <v>85</v>
      </c>
      <c r="B90" s="118">
        <v>4201622122</v>
      </c>
      <c r="C90" s="103" t="s">
        <v>164</v>
      </c>
      <c r="D90" s="89">
        <v>2</v>
      </c>
      <c r="E90" s="89">
        <v>6</v>
      </c>
      <c r="F90" s="137"/>
      <c r="G90" s="108" t="s">
        <v>319</v>
      </c>
    </row>
    <row r="91" spans="1:7" ht="15.75" x14ac:dyDescent="0.25">
      <c r="A91" s="128">
        <v>86</v>
      </c>
      <c r="B91" s="118">
        <v>4201622123</v>
      </c>
      <c r="C91" s="103" t="s">
        <v>166</v>
      </c>
      <c r="D91" s="89">
        <v>2</v>
      </c>
      <c r="E91" s="89">
        <v>2</v>
      </c>
      <c r="F91" s="137"/>
      <c r="G91" s="108" t="s">
        <v>319</v>
      </c>
    </row>
    <row r="92" spans="1:7" ht="15.75" x14ac:dyDescent="0.25">
      <c r="A92" s="128">
        <v>87</v>
      </c>
      <c r="B92" s="118">
        <v>4201622224</v>
      </c>
      <c r="C92" s="103" t="s">
        <v>299</v>
      </c>
      <c r="D92" s="88">
        <v>2</v>
      </c>
      <c r="E92" s="88">
        <v>1</v>
      </c>
      <c r="F92" s="136"/>
      <c r="G92" s="108" t="s">
        <v>319</v>
      </c>
    </row>
    <row r="93" spans="1:7" ht="15.75" x14ac:dyDescent="0.25">
      <c r="A93" s="128">
        <v>88</v>
      </c>
      <c r="B93" s="118">
        <v>4201622225</v>
      </c>
      <c r="C93" s="103" t="s">
        <v>165</v>
      </c>
      <c r="D93" s="88">
        <v>2</v>
      </c>
      <c r="E93" s="88">
        <v>2</v>
      </c>
      <c r="F93" s="136"/>
      <c r="G93" s="108" t="s">
        <v>319</v>
      </c>
    </row>
    <row r="94" spans="1:7" ht="15.75" x14ac:dyDescent="0.25">
      <c r="A94" s="128">
        <v>89</v>
      </c>
      <c r="B94" s="118">
        <v>4201622226</v>
      </c>
      <c r="C94" s="103" t="s">
        <v>293</v>
      </c>
      <c r="D94" s="88">
        <v>2</v>
      </c>
      <c r="E94" s="88">
        <v>2</v>
      </c>
      <c r="F94" s="136"/>
      <c r="G94" s="108" t="s">
        <v>319</v>
      </c>
    </row>
    <row r="95" spans="1:7" ht="15.75" x14ac:dyDescent="0.25">
      <c r="A95" s="128">
        <v>90</v>
      </c>
      <c r="B95" s="118">
        <v>4201622227</v>
      </c>
      <c r="C95" s="103" t="s">
        <v>167</v>
      </c>
      <c r="D95" s="88">
        <v>2</v>
      </c>
      <c r="E95" s="88">
        <v>2</v>
      </c>
      <c r="F95" s="136"/>
      <c r="G95" s="108" t="s">
        <v>319</v>
      </c>
    </row>
    <row r="96" spans="1:7" ht="15.75" x14ac:dyDescent="0.25">
      <c r="A96" s="128">
        <v>91</v>
      </c>
      <c r="B96" s="118">
        <v>4201622228</v>
      </c>
      <c r="C96" s="103" t="s">
        <v>187</v>
      </c>
      <c r="D96" s="89">
        <v>2</v>
      </c>
      <c r="E96" s="89">
        <v>2</v>
      </c>
      <c r="F96" s="137"/>
      <c r="G96" s="108" t="s">
        <v>319</v>
      </c>
    </row>
    <row r="97" spans="1:7" ht="15.75" x14ac:dyDescent="0.25">
      <c r="A97" s="128">
        <v>92</v>
      </c>
      <c r="B97" s="118">
        <v>4201622229</v>
      </c>
      <c r="C97" s="103" t="s">
        <v>213</v>
      </c>
      <c r="D97" s="89">
        <v>2</v>
      </c>
      <c r="E97" s="89">
        <v>2</v>
      </c>
      <c r="F97" s="137"/>
      <c r="G97" s="108" t="s">
        <v>319</v>
      </c>
    </row>
    <row r="98" spans="1:7" ht="15.75" x14ac:dyDescent="0.25">
      <c r="A98" s="128">
        <v>93</v>
      </c>
      <c r="B98" s="118">
        <v>4201622230</v>
      </c>
      <c r="C98" s="103" t="s">
        <v>175</v>
      </c>
      <c r="D98" s="89">
        <v>2</v>
      </c>
      <c r="E98" s="89">
        <v>2</v>
      </c>
      <c r="F98" s="137"/>
      <c r="G98" s="108" t="s">
        <v>319</v>
      </c>
    </row>
    <row r="99" spans="1:7" ht="15.75" x14ac:dyDescent="0.25">
      <c r="A99" s="128">
        <v>94</v>
      </c>
      <c r="B99" s="118">
        <v>4201622331</v>
      </c>
      <c r="C99" s="103" t="s">
        <v>294</v>
      </c>
      <c r="D99" s="89">
        <v>2</v>
      </c>
      <c r="E99" s="89">
        <v>3</v>
      </c>
      <c r="F99" s="137"/>
      <c r="G99" s="108" t="s">
        <v>319</v>
      </c>
    </row>
    <row r="100" spans="1:7" ht="15.75" x14ac:dyDescent="0.25">
      <c r="A100" s="128">
        <v>95</v>
      </c>
      <c r="B100" s="118">
        <v>4201622332</v>
      </c>
      <c r="C100" s="103" t="s">
        <v>174</v>
      </c>
      <c r="D100" s="89">
        <v>2</v>
      </c>
      <c r="E100" s="89">
        <v>3</v>
      </c>
      <c r="F100" s="137"/>
      <c r="G100" s="108" t="s">
        <v>319</v>
      </c>
    </row>
    <row r="101" spans="1:7" ht="15.75" x14ac:dyDescent="0.25">
      <c r="A101" s="128">
        <v>96</v>
      </c>
      <c r="B101" s="118">
        <v>4201622333</v>
      </c>
      <c r="C101" s="103" t="s">
        <v>168</v>
      </c>
      <c r="D101" s="88">
        <v>2</v>
      </c>
      <c r="E101" s="88">
        <v>3</v>
      </c>
      <c r="F101" s="136"/>
      <c r="G101" s="108" t="s">
        <v>319</v>
      </c>
    </row>
    <row r="102" spans="1:7" ht="15.75" x14ac:dyDescent="0.25">
      <c r="A102" s="128">
        <v>97</v>
      </c>
      <c r="B102" s="118">
        <v>4201622335</v>
      </c>
      <c r="C102" s="103" t="s">
        <v>169</v>
      </c>
      <c r="D102" s="88">
        <v>2</v>
      </c>
      <c r="E102" s="88">
        <v>3</v>
      </c>
      <c r="F102" s="136"/>
      <c r="G102" s="108" t="s">
        <v>319</v>
      </c>
    </row>
    <row r="103" spans="1:7" ht="15.75" x14ac:dyDescent="0.25">
      <c r="A103" s="128">
        <v>98</v>
      </c>
      <c r="B103" s="118">
        <v>4201622436</v>
      </c>
      <c r="C103" s="103" t="s">
        <v>183</v>
      </c>
      <c r="D103" s="89">
        <v>2</v>
      </c>
      <c r="E103" s="89">
        <v>4</v>
      </c>
      <c r="F103" s="137"/>
      <c r="G103" s="108" t="s">
        <v>319</v>
      </c>
    </row>
    <row r="104" spans="1:7" ht="15.75" x14ac:dyDescent="0.25">
      <c r="A104" s="128">
        <v>99</v>
      </c>
      <c r="B104" s="118">
        <v>4201622437</v>
      </c>
      <c r="C104" s="103" t="s">
        <v>184</v>
      </c>
      <c r="D104" s="89">
        <v>2</v>
      </c>
      <c r="E104" s="89">
        <v>4</v>
      </c>
      <c r="F104" s="137"/>
      <c r="G104" s="108" t="s">
        <v>319</v>
      </c>
    </row>
    <row r="105" spans="1:7" ht="15.75" x14ac:dyDescent="0.25">
      <c r="A105" s="128">
        <v>100</v>
      </c>
      <c r="B105" s="118">
        <v>4201622438</v>
      </c>
      <c r="C105" s="103" t="s">
        <v>176</v>
      </c>
      <c r="D105" s="89">
        <v>2</v>
      </c>
      <c r="E105" s="89">
        <v>4</v>
      </c>
      <c r="F105" s="137"/>
      <c r="G105" s="108" t="s">
        <v>319</v>
      </c>
    </row>
    <row r="106" spans="1:7" ht="15.75" x14ac:dyDescent="0.25">
      <c r="A106" s="128">
        <v>101</v>
      </c>
      <c r="B106" s="118">
        <v>4201622439</v>
      </c>
      <c r="C106" s="103" t="s">
        <v>186</v>
      </c>
      <c r="D106" s="89">
        <v>2</v>
      </c>
      <c r="E106" s="89">
        <v>4</v>
      </c>
      <c r="F106" s="137"/>
      <c r="G106" s="108" t="s">
        <v>319</v>
      </c>
    </row>
    <row r="107" spans="1:7" ht="15.75" x14ac:dyDescent="0.25">
      <c r="A107" s="128">
        <v>102</v>
      </c>
      <c r="B107" s="118">
        <v>4201622440</v>
      </c>
      <c r="C107" s="103" t="s">
        <v>300</v>
      </c>
      <c r="D107" s="89">
        <v>2</v>
      </c>
      <c r="E107" s="89">
        <v>4</v>
      </c>
      <c r="F107" s="137"/>
      <c r="G107" s="108" t="s">
        <v>319</v>
      </c>
    </row>
    <row r="108" spans="1:7" ht="15.75" x14ac:dyDescent="0.25">
      <c r="A108" s="128">
        <v>103</v>
      </c>
      <c r="B108" s="118">
        <v>4201622441</v>
      </c>
      <c r="C108" s="103" t="s">
        <v>301</v>
      </c>
      <c r="D108" s="89">
        <v>2</v>
      </c>
      <c r="E108" s="89">
        <v>4</v>
      </c>
      <c r="F108" s="137"/>
      <c r="G108" s="108" t="s">
        <v>319</v>
      </c>
    </row>
    <row r="109" spans="1:7" ht="15.75" x14ac:dyDescent="0.25">
      <c r="A109" s="128">
        <v>104</v>
      </c>
      <c r="B109" s="118">
        <v>4201622442</v>
      </c>
      <c r="C109" s="103" t="s">
        <v>302</v>
      </c>
      <c r="D109" s="89">
        <v>2</v>
      </c>
      <c r="E109" s="89">
        <v>4</v>
      </c>
      <c r="F109" s="137"/>
      <c r="G109" s="108" t="s">
        <v>319</v>
      </c>
    </row>
    <row r="110" spans="1:7" ht="15.75" x14ac:dyDescent="0.25">
      <c r="A110" s="128">
        <v>105</v>
      </c>
      <c r="B110" s="118">
        <v>4201622443</v>
      </c>
      <c r="C110" s="103" t="s">
        <v>193</v>
      </c>
      <c r="D110" s="88">
        <v>2</v>
      </c>
      <c r="E110" s="88">
        <v>5</v>
      </c>
      <c r="F110" s="136"/>
      <c r="G110" s="108" t="s">
        <v>319</v>
      </c>
    </row>
    <row r="111" spans="1:7" ht="15.75" x14ac:dyDescent="0.25">
      <c r="A111" s="128">
        <v>106</v>
      </c>
      <c r="B111" s="118">
        <v>4201622544</v>
      </c>
      <c r="C111" s="103" t="s">
        <v>303</v>
      </c>
      <c r="D111" s="89">
        <v>2</v>
      </c>
      <c r="E111" s="89">
        <v>5</v>
      </c>
      <c r="F111" s="137"/>
      <c r="G111" s="108" t="s">
        <v>319</v>
      </c>
    </row>
    <row r="112" spans="1:7" ht="15.75" x14ac:dyDescent="0.25">
      <c r="A112" s="128">
        <v>107</v>
      </c>
      <c r="B112" s="118">
        <v>4201622545</v>
      </c>
      <c r="C112" s="103" t="s">
        <v>304</v>
      </c>
      <c r="D112" s="89">
        <v>2</v>
      </c>
      <c r="E112" s="89">
        <v>5</v>
      </c>
      <c r="F112" s="137"/>
      <c r="G112" s="108" t="s">
        <v>319</v>
      </c>
    </row>
    <row r="113" spans="1:7" ht="15.75" x14ac:dyDescent="0.25">
      <c r="A113" s="128">
        <v>108</v>
      </c>
      <c r="B113" s="118">
        <v>4201622546</v>
      </c>
      <c r="C113" s="103" t="s">
        <v>209</v>
      </c>
      <c r="D113" s="89">
        <v>2</v>
      </c>
      <c r="E113" s="89">
        <v>5</v>
      </c>
      <c r="F113" s="137"/>
      <c r="G113" s="108" t="s">
        <v>319</v>
      </c>
    </row>
    <row r="114" spans="1:7" ht="15.75" x14ac:dyDescent="0.25">
      <c r="A114" s="128">
        <v>109</v>
      </c>
      <c r="B114" s="118">
        <v>4201622547</v>
      </c>
      <c r="C114" s="103" t="s">
        <v>189</v>
      </c>
      <c r="D114" s="88">
        <v>3</v>
      </c>
      <c r="E114" s="88">
        <v>5</v>
      </c>
      <c r="F114" s="136"/>
      <c r="G114" s="108" t="s">
        <v>319</v>
      </c>
    </row>
    <row r="115" spans="1:7" ht="15.75" x14ac:dyDescent="0.25">
      <c r="A115" s="128">
        <v>110</v>
      </c>
      <c r="B115" s="118">
        <v>4201622652</v>
      </c>
      <c r="C115" s="103" t="s">
        <v>205</v>
      </c>
      <c r="D115" s="88">
        <v>2</v>
      </c>
      <c r="E115" s="88">
        <v>6</v>
      </c>
      <c r="F115" s="136"/>
      <c r="G115" s="108" t="s">
        <v>319</v>
      </c>
    </row>
    <row r="116" spans="1:7" ht="15.75" x14ac:dyDescent="0.25">
      <c r="A116" s="128">
        <v>111</v>
      </c>
      <c r="B116" s="118">
        <v>4201622653</v>
      </c>
      <c r="C116" s="103" t="s">
        <v>207</v>
      </c>
      <c r="D116" s="88">
        <v>2</v>
      </c>
      <c r="E116" s="88">
        <v>6</v>
      </c>
      <c r="F116" s="136"/>
      <c r="G116" s="108" t="s">
        <v>319</v>
      </c>
    </row>
    <row r="117" spans="1:7" ht="15.75" x14ac:dyDescent="0.25">
      <c r="A117" s="128">
        <v>112</v>
      </c>
      <c r="B117" s="118">
        <v>4201622654</v>
      </c>
      <c r="C117" s="103" t="s">
        <v>158</v>
      </c>
      <c r="D117" s="88">
        <v>2</v>
      </c>
      <c r="E117" s="88">
        <v>1</v>
      </c>
      <c r="F117" s="136"/>
      <c r="G117" s="108" t="s">
        <v>319</v>
      </c>
    </row>
    <row r="118" spans="1:7" ht="15.75" x14ac:dyDescent="0.25">
      <c r="A118" s="128">
        <v>113</v>
      </c>
      <c r="B118" s="118">
        <v>4201622655</v>
      </c>
      <c r="C118" s="103" t="s">
        <v>329</v>
      </c>
      <c r="D118" s="88">
        <v>2</v>
      </c>
      <c r="E118" s="88">
        <v>6</v>
      </c>
      <c r="F118" s="136"/>
      <c r="G118" s="108" t="s">
        <v>319</v>
      </c>
    </row>
    <row r="119" spans="1:7" ht="15.75" x14ac:dyDescent="0.25">
      <c r="A119" s="128">
        <v>114</v>
      </c>
      <c r="B119" s="118">
        <v>4201622656</v>
      </c>
      <c r="C119" s="103" t="s">
        <v>330</v>
      </c>
      <c r="D119" s="88">
        <v>2</v>
      </c>
      <c r="E119" s="88">
        <v>6</v>
      </c>
      <c r="F119" s="136"/>
      <c r="G119" s="108" t="s">
        <v>319</v>
      </c>
    </row>
    <row r="120" spans="1:7" ht="15.75" x14ac:dyDescent="0.25">
      <c r="A120" s="128">
        <v>115</v>
      </c>
      <c r="B120" s="118">
        <v>4201623121</v>
      </c>
      <c r="C120" s="103" t="s">
        <v>157</v>
      </c>
      <c r="D120" s="88">
        <v>3</v>
      </c>
      <c r="E120" s="88">
        <v>1</v>
      </c>
      <c r="F120" s="136"/>
      <c r="G120" s="108" t="s">
        <v>319</v>
      </c>
    </row>
    <row r="121" spans="1:7" ht="15.75" x14ac:dyDescent="0.25">
      <c r="A121" s="128">
        <v>116</v>
      </c>
      <c r="B121" s="118">
        <v>4201623334</v>
      </c>
      <c r="C121" s="103" t="s">
        <v>170</v>
      </c>
      <c r="D121" s="90">
        <v>3</v>
      </c>
      <c r="E121" s="88">
        <v>3</v>
      </c>
      <c r="F121" s="136"/>
      <c r="G121" s="108" t="s">
        <v>319</v>
      </c>
    </row>
    <row r="122" spans="1:7" ht="15.75" x14ac:dyDescent="0.25">
      <c r="A122" s="128">
        <v>117</v>
      </c>
      <c r="B122" s="118">
        <v>4201623548</v>
      </c>
      <c r="C122" s="103" t="s">
        <v>295</v>
      </c>
      <c r="D122" s="88">
        <v>2</v>
      </c>
      <c r="E122" s="88">
        <v>5</v>
      </c>
      <c r="F122" s="136"/>
      <c r="G122" s="108" t="s">
        <v>319</v>
      </c>
    </row>
    <row r="123" spans="1:7" ht="15.75" x14ac:dyDescent="0.25">
      <c r="A123" s="128">
        <v>118</v>
      </c>
      <c r="B123" s="118">
        <v>4201623651</v>
      </c>
      <c r="C123" s="103" t="s">
        <v>305</v>
      </c>
      <c r="D123" s="88">
        <v>2</v>
      </c>
      <c r="E123" s="88">
        <v>6</v>
      </c>
      <c r="F123" s="136"/>
      <c r="G123" s="108" t="s">
        <v>319</v>
      </c>
    </row>
    <row r="124" spans="1:7" ht="15.75" x14ac:dyDescent="0.25">
      <c r="A124" s="128">
        <v>119</v>
      </c>
      <c r="B124" s="118">
        <v>4201643550</v>
      </c>
      <c r="C124" s="103" t="s">
        <v>203</v>
      </c>
      <c r="D124" s="88">
        <v>3</v>
      </c>
      <c r="E124" s="88">
        <v>6</v>
      </c>
      <c r="F124" s="136"/>
      <c r="G124" s="108" t="s">
        <v>319</v>
      </c>
    </row>
    <row r="125" spans="1:7" ht="15.75" x14ac:dyDescent="0.25">
      <c r="A125" s="128">
        <v>120</v>
      </c>
      <c r="B125" s="119">
        <v>4212642413</v>
      </c>
      <c r="C125" s="103" t="s">
        <v>171</v>
      </c>
      <c r="D125" s="104">
        <v>2</v>
      </c>
      <c r="E125" s="104">
        <v>4</v>
      </c>
      <c r="F125" s="138"/>
      <c r="G125" s="108" t="s">
        <v>319</v>
      </c>
    </row>
    <row r="126" spans="1:7" ht="15.75" x14ac:dyDescent="0.25">
      <c r="A126" s="128">
        <v>121</v>
      </c>
      <c r="B126" s="119">
        <v>4212612414</v>
      </c>
      <c r="C126" s="103" t="s">
        <v>310</v>
      </c>
      <c r="D126" s="104">
        <v>2</v>
      </c>
      <c r="E126" s="104">
        <v>4</v>
      </c>
      <c r="F126" s="138"/>
      <c r="G126" s="108" t="s">
        <v>319</v>
      </c>
    </row>
    <row r="127" spans="1:7" ht="15.75" x14ac:dyDescent="0.25">
      <c r="A127" s="128">
        <v>122</v>
      </c>
      <c r="B127" s="119">
        <v>4201622549</v>
      </c>
      <c r="C127" s="103" t="s">
        <v>308</v>
      </c>
      <c r="D127" s="104">
        <v>3</v>
      </c>
      <c r="E127" s="104">
        <v>5</v>
      </c>
      <c r="F127" s="138"/>
      <c r="G127" s="108" t="s">
        <v>319</v>
      </c>
    </row>
    <row r="128" spans="1:7" ht="15.75" x14ac:dyDescent="0.25">
      <c r="A128" s="128">
        <v>123</v>
      </c>
      <c r="B128" s="119">
        <v>4201622657</v>
      </c>
      <c r="C128" s="103" t="s">
        <v>306</v>
      </c>
      <c r="D128" s="104">
        <v>3</v>
      </c>
      <c r="E128" s="104">
        <v>6</v>
      </c>
      <c r="F128" s="138"/>
      <c r="G128" s="108" t="s">
        <v>319</v>
      </c>
    </row>
    <row r="129" spans="1:11" ht="15.75" x14ac:dyDescent="0.25">
      <c r="A129" s="128">
        <v>124</v>
      </c>
      <c r="B129" s="119">
        <v>4201643658</v>
      </c>
      <c r="C129" s="103" t="s">
        <v>309</v>
      </c>
      <c r="D129" s="104">
        <v>2</v>
      </c>
      <c r="E129" s="104">
        <v>7</v>
      </c>
      <c r="F129" s="138"/>
      <c r="G129" s="108" t="s">
        <v>319</v>
      </c>
    </row>
    <row r="130" spans="1:11" ht="15.75" x14ac:dyDescent="0.25">
      <c r="A130" s="128">
        <v>125</v>
      </c>
      <c r="B130" s="119">
        <v>4201642759</v>
      </c>
      <c r="C130" s="103" t="s">
        <v>296</v>
      </c>
      <c r="D130" s="104">
        <v>3</v>
      </c>
      <c r="E130" s="104">
        <v>7</v>
      </c>
      <c r="F130" s="138"/>
      <c r="G130" s="108" t="s">
        <v>319</v>
      </c>
    </row>
    <row r="131" spans="1:11" ht="15.75" x14ac:dyDescent="0.25">
      <c r="A131" s="128">
        <v>126</v>
      </c>
      <c r="B131" s="119">
        <v>4201633766</v>
      </c>
      <c r="C131" s="103" t="s">
        <v>307</v>
      </c>
      <c r="D131" s="104">
        <v>2</v>
      </c>
      <c r="E131" s="104">
        <v>7</v>
      </c>
      <c r="F131" s="138"/>
      <c r="G131" s="108" t="s">
        <v>319</v>
      </c>
    </row>
    <row r="132" spans="1:11" ht="15.75" x14ac:dyDescent="0.25">
      <c r="A132" s="128">
        <v>127</v>
      </c>
      <c r="B132" s="119">
        <v>4212612617</v>
      </c>
      <c r="C132" s="103" t="s">
        <v>297</v>
      </c>
      <c r="D132" s="104">
        <v>4</v>
      </c>
      <c r="E132" s="104">
        <v>7</v>
      </c>
      <c r="F132" s="138"/>
      <c r="G132" s="108" t="s">
        <v>319</v>
      </c>
    </row>
    <row r="133" spans="1:11" ht="15.75" x14ac:dyDescent="0.25">
      <c r="A133" s="128">
        <v>128</v>
      </c>
      <c r="B133" s="119">
        <v>4212644718</v>
      </c>
      <c r="C133" s="103" t="s">
        <v>298</v>
      </c>
      <c r="D133" s="104">
        <v>2</v>
      </c>
      <c r="E133" s="104">
        <v>7</v>
      </c>
      <c r="F133" s="138"/>
      <c r="G133" s="108" t="s">
        <v>319</v>
      </c>
    </row>
    <row r="134" spans="1:11" ht="15.75" x14ac:dyDescent="0.25">
      <c r="A134" s="128">
        <v>129</v>
      </c>
      <c r="B134" s="119">
        <v>4212642719</v>
      </c>
      <c r="C134" s="103" t="s">
        <v>222</v>
      </c>
      <c r="D134" s="104">
        <v>6</v>
      </c>
      <c r="E134" s="104">
        <v>8</v>
      </c>
      <c r="F134" s="138"/>
      <c r="G134" s="108" t="s">
        <v>319</v>
      </c>
    </row>
    <row r="135" spans="1:11" ht="15.75" x14ac:dyDescent="0.25">
      <c r="A135" s="128">
        <v>130</v>
      </c>
      <c r="B135" s="119">
        <v>4201643760</v>
      </c>
      <c r="C135" s="103" t="s">
        <v>322</v>
      </c>
      <c r="D135" s="104">
        <v>3</v>
      </c>
      <c r="E135" s="104">
        <v>7</v>
      </c>
      <c r="F135" s="138"/>
      <c r="G135" s="108" t="s">
        <v>319</v>
      </c>
    </row>
    <row r="136" spans="1:11" ht="15.75" x14ac:dyDescent="0.25">
      <c r="A136" s="128">
        <v>131</v>
      </c>
      <c r="B136" s="119">
        <v>4201633761</v>
      </c>
      <c r="C136" s="103" t="s">
        <v>323</v>
      </c>
      <c r="D136" s="104">
        <v>3</v>
      </c>
      <c r="E136" s="104">
        <v>7</v>
      </c>
      <c r="F136" s="138"/>
      <c r="G136" s="108" t="s">
        <v>319</v>
      </c>
    </row>
    <row r="137" spans="1:11" ht="15.75" x14ac:dyDescent="0.25">
      <c r="A137" s="128">
        <v>132</v>
      </c>
      <c r="B137" s="120">
        <v>4201633762</v>
      </c>
      <c r="C137" s="103" t="s">
        <v>324</v>
      </c>
      <c r="D137" s="105">
        <v>3</v>
      </c>
      <c r="E137" s="105">
        <v>7</v>
      </c>
      <c r="F137" s="139"/>
      <c r="G137" s="108" t="s">
        <v>319</v>
      </c>
    </row>
    <row r="138" spans="1:11" ht="15.75" x14ac:dyDescent="0.25">
      <c r="A138" s="128">
        <v>133</v>
      </c>
      <c r="B138" s="120">
        <v>4201633763</v>
      </c>
      <c r="C138" s="103" t="s">
        <v>325</v>
      </c>
      <c r="D138" s="105">
        <v>3</v>
      </c>
      <c r="E138" s="105">
        <v>7</v>
      </c>
      <c r="F138" s="139"/>
      <c r="G138" s="108" t="s">
        <v>319</v>
      </c>
    </row>
    <row r="139" spans="1:11" ht="15.75" x14ac:dyDescent="0.25">
      <c r="A139" s="128">
        <v>134</v>
      </c>
      <c r="B139" s="120">
        <v>4201633764</v>
      </c>
      <c r="C139" s="103" t="s">
        <v>326</v>
      </c>
      <c r="D139" s="105">
        <v>3</v>
      </c>
      <c r="E139" s="105">
        <v>7</v>
      </c>
      <c r="F139" s="139"/>
      <c r="G139" s="108" t="s">
        <v>319</v>
      </c>
    </row>
    <row r="140" spans="1:11" ht="15.75" x14ac:dyDescent="0.25">
      <c r="A140" s="128">
        <v>135</v>
      </c>
      <c r="B140" s="120">
        <v>4201633765</v>
      </c>
      <c r="C140" s="103" t="s">
        <v>327</v>
      </c>
      <c r="D140" s="105">
        <v>3</v>
      </c>
      <c r="E140" s="105">
        <v>7</v>
      </c>
      <c r="F140" s="139"/>
      <c r="G140" s="108" t="s">
        <v>319</v>
      </c>
    </row>
    <row r="141" spans="1:11" s="64" customFormat="1" x14ac:dyDescent="0.25">
      <c r="G141" s="106"/>
      <c r="J141" s="75"/>
      <c r="K141" s="75"/>
    </row>
    <row r="142" spans="1:11" s="64" customFormat="1" x14ac:dyDescent="0.25">
      <c r="G142" s="106"/>
      <c r="J142" s="75"/>
      <c r="K142" s="75"/>
    </row>
    <row r="143" spans="1:11" hidden="1" x14ac:dyDescent="0.25"/>
    <row r="144" spans="1:11" hidden="1" x14ac:dyDescent="0.25">
      <c r="B144" s="121"/>
    </row>
    <row r="145" spans="2:2" hidden="1" x14ac:dyDescent="0.25">
      <c r="B145" s="121"/>
    </row>
    <row r="146" spans="2:2" hidden="1" x14ac:dyDescent="0.25">
      <c r="B146" s="121"/>
    </row>
    <row r="147" spans="2:2" hidden="1" x14ac:dyDescent="0.25">
      <c r="B147" s="121"/>
    </row>
    <row r="148" spans="2:2" hidden="1" x14ac:dyDescent="0.25">
      <c r="B148" s="121"/>
    </row>
    <row r="149" spans="2:2" hidden="1" x14ac:dyDescent="0.25">
      <c r="B149" s="121"/>
    </row>
    <row r="150" spans="2:2" hidden="1" x14ac:dyDescent="0.25">
      <c r="B150" s="121"/>
    </row>
    <row r="151" spans="2:2" hidden="1" x14ac:dyDescent="0.25">
      <c r="B151" s="121"/>
    </row>
    <row r="152" spans="2:2" hidden="1" x14ac:dyDescent="0.25">
      <c r="B152" s="121"/>
    </row>
    <row r="153" spans="2:2" hidden="1" x14ac:dyDescent="0.25">
      <c r="B153" s="121"/>
    </row>
    <row r="154" spans="2:2" hidden="1" x14ac:dyDescent="0.25">
      <c r="B154" s="121"/>
    </row>
    <row r="155" spans="2:2" hidden="1" x14ac:dyDescent="0.25">
      <c r="B155" s="121"/>
    </row>
    <row r="156" spans="2:2" hidden="1" x14ac:dyDescent="0.25">
      <c r="B156" s="121"/>
    </row>
    <row r="157" spans="2:2" hidden="1" x14ac:dyDescent="0.25">
      <c r="B157" s="121"/>
    </row>
    <row r="158" spans="2:2" hidden="1" x14ac:dyDescent="0.25">
      <c r="B158" s="121"/>
    </row>
    <row r="159" spans="2:2" hidden="1" x14ac:dyDescent="0.25">
      <c r="B159" s="121"/>
    </row>
    <row r="160" spans="2:2" hidden="1" x14ac:dyDescent="0.25">
      <c r="B160" s="121"/>
    </row>
    <row r="161" spans="2:2" hidden="1" x14ac:dyDescent="0.25">
      <c r="B161" s="121"/>
    </row>
    <row r="162" spans="2:2" hidden="1" x14ac:dyDescent="0.25">
      <c r="B162" s="121"/>
    </row>
    <row r="163" spans="2:2" hidden="1" x14ac:dyDescent="0.25">
      <c r="B163" s="121"/>
    </row>
    <row r="164" spans="2:2" hidden="1" x14ac:dyDescent="0.25">
      <c r="B164" s="121"/>
    </row>
    <row r="165" spans="2:2" hidden="1" x14ac:dyDescent="0.25">
      <c r="B165" s="121"/>
    </row>
    <row r="166" spans="2:2" hidden="1" x14ac:dyDescent="0.25">
      <c r="B166" s="121"/>
    </row>
    <row r="167" spans="2:2" hidden="1" x14ac:dyDescent="0.25">
      <c r="B167" s="121"/>
    </row>
    <row r="168" spans="2:2" hidden="1" x14ac:dyDescent="0.25">
      <c r="B168" s="121"/>
    </row>
    <row r="169" spans="2:2" hidden="1" x14ac:dyDescent="0.25">
      <c r="B169" s="121"/>
    </row>
    <row r="170" spans="2:2" hidden="1" x14ac:dyDescent="0.25">
      <c r="B170" s="121"/>
    </row>
    <row r="171" spans="2:2" hidden="1" x14ac:dyDescent="0.25">
      <c r="B171" s="121"/>
    </row>
    <row r="172" spans="2:2" hidden="1" x14ac:dyDescent="0.25">
      <c r="B172" s="121"/>
    </row>
    <row r="173" spans="2:2" hidden="1" x14ac:dyDescent="0.25">
      <c r="B173" s="121"/>
    </row>
    <row r="174" spans="2:2" hidden="1" x14ac:dyDescent="0.25">
      <c r="B174" s="121"/>
    </row>
    <row r="175" spans="2:2" hidden="1" x14ac:dyDescent="0.25">
      <c r="B175" s="121"/>
    </row>
    <row r="176" spans="2:2" hidden="1" x14ac:dyDescent="0.25">
      <c r="B176" s="121"/>
    </row>
    <row r="177" spans="2:2" hidden="1" x14ac:dyDescent="0.25">
      <c r="B177" s="121"/>
    </row>
    <row r="178" spans="2:2" hidden="1" x14ac:dyDescent="0.25">
      <c r="B178" s="121"/>
    </row>
    <row r="179" spans="2:2" hidden="1" x14ac:dyDescent="0.25">
      <c r="B179" s="121"/>
    </row>
    <row r="180" spans="2:2" hidden="1" x14ac:dyDescent="0.25">
      <c r="B180" s="121"/>
    </row>
    <row r="181" spans="2:2" hidden="1" x14ac:dyDescent="0.25">
      <c r="B181" s="121"/>
    </row>
    <row r="182" spans="2:2" hidden="1" x14ac:dyDescent="0.25">
      <c r="B182" s="121"/>
    </row>
    <row r="183" spans="2:2" hidden="1" x14ac:dyDescent="0.25">
      <c r="B183" s="121"/>
    </row>
    <row r="184" spans="2:2" hidden="1" x14ac:dyDescent="0.25">
      <c r="B184" s="121"/>
    </row>
    <row r="185" spans="2:2" hidden="1" x14ac:dyDescent="0.25">
      <c r="B185" s="121"/>
    </row>
    <row r="186" spans="2:2" hidden="1" x14ac:dyDescent="0.25">
      <c r="B186" s="121"/>
    </row>
    <row r="187" spans="2:2" hidden="1" x14ac:dyDescent="0.25">
      <c r="B187" s="121"/>
    </row>
    <row r="188" spans="2:2" hidden="1" x14ac:dyDescent="0.25">
      <c r="B188" s="121"/>
    </row>
    <row r="189" spans="2:2" hidden="1" x14ac:dyDescent="0.25">
      <c r="B189" s="121"/>
    </row>
    <row r="190" spans="2:2" hidden="1" x14ac:dyDescent="0.25">
      <c r="B190" s="121"/>
    </row>
    <row r="191" spans="2:2" hidden="1" x14ac:dyDescent="0.25">
      <c r="B191" s="121"/>
    </row>
    <row r="192" spans="2:2" hidden="1" x14ac:dyDescent="0.25">
      <c r="B192" s="121"/>
    </row>
    <row r="193" spans="2:2" hidden="1" x14ac:dyDescent="0.25">
      <c r="B193" s="121"/>
    </row>
    <row r="194" spans="2:2" hidden="1" x14ac:dyDescent="0.25">
      <c r="B194" s="121"/>
    </row>
    <row r="195" spans="2:2" hidden="1" x14ac:dyDescent="0.25">
      <c r="B195" s="121"/>
    </row>
    <row r="196" spans="2:2" hidden="1" x14ac:dyDescent="0.25">
      <c r="B196" s="121"/>
    </row>
    <row r="197" spans="2:2" hidden="1" x14ac:dyDescent="0.25">
      <c r="B197" s="121"/>
    </row>
    <row r="198" spans="2:2" hidden="1" x14ac:dyDescent="0.25">
      <c r="B198" s="121"/>
    </row>
    <row r="199" spans="2:2" hidden="1" x14ac:dyDescent="0.25">
      <c r="B199" s="121"/>
    </row>
    <row r="200" spans="2:2" hidden="1" x14ac:dyDescent="0.25">
      <c r="B200" s="121"/>
    </row>
    <row r="201" spans="2:2" hidden="1" x14ac:dyDescent="0.25">
      <c r="B201" s="121"/>
    </row>
    <row r="202" spans="2:2" hidden="1" x14ac:dyDescent="0.25">
      <c r="B202" s="121"/>
    </row>
    <row r="203" spans="2:2" hidden="1" x14ac:dyDescent="0.25">
      <c r="B203" s="121"/>
    </row>
    <row r="204" spans="2:2" hidden="1" x14ac:dyDescent="0.25">
      <c r="B204" s="121"/>
    </row>
    <row r="205" spans="2:2" hidden="1" x14ac:dyDescent="0.25">
      <c r="B205" s="121"/>
    </row>
    <row r="206" spans="2:2" hidden="1" x14ac:dyDescent="0.25">
      <c r="B206" s="121"/>
    </row>
    <row r="207" spans="2:2" hidden="1" x14ac:dyDescent="0.25">
      <c r="B207" s="121"/>
    </row>
    <row r="208" spans="2:2" hidden="1" x14ac:dyDescent="0.25">
      <c r="B208" s="121"/>
    </row>
    <row r="209" spans="2:2" hidden="1" x14ac:dyDescent="0.25">
      <c r="B209" s="121"/>
    </row>
    <row r="210" spans="2:2" hidden="1" x14ac:dyDescent="0.25">
      <c r="B210" s="121"/>
    </row>
    <row r="211" spans="2:2" hidden="1" x14ac:dyDescent="0.25">
      <c r="B211" s="121"/>
    </row>
    <row r="212" spans="2:2" hidden="1" x14ac:dyDescent="0.25">
      <c r="B212" s="121"/>
    </row>
    <row r="213" spans="2:2" hidden="1" x14ac:dyDescent="0.25">
      <c r="B213" s="121"/>
    </row>
    <row r="214" spans="2:2" hidden="1" x14ac:dyDescent="0.25">
      <c r="B214" s="121"/>
    </row>
    <row r="215" spans="2:2" hidden="1" x14ac:dyDescent="0.25">
      <c r="B215" s="121"/>
    </row>
    <row r="216" spans="2:2" hidden="1" x14ac:dyDescent="0.25">
      <c r="B216" s="121"/>
    </row>
    <row r="217" spans="2:2" hidden="1" x14ac:dyDescent="0.25">
      <c r="B217" s="121"/>
    </row>
    <row r="218" spans="2:2" hidden="1" x14ac:dyDescent="0.25">
      <c r="B218" s="121"/>
    </row>
    <row r="219" spans="2:2" hidden="1" x14ac:dyDescent="0.25">
      <c r="B219" s="121"/>
    </row>
    <row r="220" spans="2:2" hidden="1" x14ac:dyDescent="0.25">
      <c r="B220" s="121"/>
    </row>
    <row r="221" spans="2:2" hidden="1" x14ac:dyDescent="0.25">
      <c r="B221" s="121"/>
    </row>
    <row r="222" spans="2:2" hidden="1" x14ac:dyDescent="0.25">
      <c r="B222" s="121"/>
    </row>
    <row r="223" spans="2:2" hidden="1" x14ac:dyDescent="0.25">
      <c r="B223" s="121"/>
    </row>
    <row r="224" spans="2:2" hidden="1" x14ac:dyDescent="0.25">
      <c r="B224" s="121"/>
    </row>
    <row r="225" spans="2:2" hidden="1" x14ac:dyDescent="0.25">
      <c r="B225" s="121"/>
    </row>
    <row r="226" spans="2:2" hidden="1" x14ac:dyDescent="0.25">
      <c r="B226" s="121"/>
    </row>
    <row r="227" spans="2:2" hidden="1" x14ac:dyDescent="0.25">
      <c r="B227" s="121"/>
    </row>
    <row r="228" spans="2:2" hidden="1" x14ac:dyDescent="0.25">
      <c r="B228" s="121"/>
    </row>
    <row r="229" spans="2:2" hidden="1" x14ac:dyDescent="0.25">
      <c r="B229" s="121"/>
    </row>
    <row r="230" spans="2:2" hidden="1" x14ac:dyDescent="0.25">
      <c r="B230" s="121"/>
    </row>
    <row r="231" spans="2:2" hidden="1" x14ac:dyDescent="0.25">
      <c r="B231" s="121"/>
    </row>
    <row r="232" spans="2:2" hidden="1" x14ac:dyDescent="0.25">
      <c r="B232" s="121"/>
    </row>
    <row r="233" spans="2:2" hidden="1" x14ac:dyDescent="0.25">
      <c r="B233" s="121"/>
    </row>
    <row r="234" spans="2:2" hidden="1" x14ac:dyDescent="0.25">
      <c r="B234" s="121"/>
    </row>
    <row r="235" spans="2:2" hidden="1" x14ac:dyDescent="0.25">
      <c r="B235" s="121"/>
    </row>
    <row r="236" spans="2:2" hidden="1" x14ac:dyDescent="0.25">
      <c r="B236" s="121"/>
    </row>
    <row r="237" spans="2:2" hidden="1" x14ac:dyDescent="0.25">
      <c r="B237" s="121"/>
    </row>
    <row r="238" spans="2:2" hidden="1" x14ac:dyDescent="0.25">
      <c r="B238" s="121"/>
    </row>
    <row r="239" spans="2:2" hidden="1" x14ac:dyDescent="0.25">
      <c r="B239" s="121"/>
    </row>
    <row r="240" spans="2:2" hidden="1" x14ac:dyDescent="0.25">
      <c r="B240" s="121"/>
    </row>
    <row r="241" spans="2:2" hidden="1" x14ac:dyDescent="0.25">
      <c r="B241" s="121"/>
    </row>
    <row r="242" spans="2:2" hidden="1" x14ac:dyDescent="0.25">
      <c r="B242" s="121"/>
    </row>
    <row r="243" spans="2:2" hidden="1" x14ac:dyDescent="0.25">
      <c r="B243" s="121"/>
    </row>
    <row r="244" spans="2:2" hidden="1" x14ac:dyDescent="0.25">
      <c r="B244" s="121"/>
    </row>
    <row r="245" spans="2:2" hidden="1" x14ac:dyDescent="0.25">
      <c r="B245" s="121"/>
    </row>
    <row r="246" spans="2:2" hidden="1" x14ac:dyDescent="0.25">
      <c r="B246" s="121"/>
    </row>
    <row r="247" spans="2:2" hidden="1" x14ac:dyDescent="0.25">
      <c r="B247" s="121"/>
    </row>
    <row r="248" spans="2:2" hidden="1" x14ac:dyDescent="0.25">
      <c r="B248" s="121"/>
    </row>
    <row r="249" spans="2:2" hidden="1" x14ac:dyDescent="0.25">
      <c r="B249" s="121"/>
    </row>
    <row r="250" spans="2:2" hidden="1" x14ac:dyDescent="0.25">
      <c r="B250" s="121"/>
    </row>
    <row r="251" spans="2:2" hidden="1" x14ac:dyDescent="0.25">
      <c r="B251" s="121"/>
    </row>
    <row r="252" spans="2:2" hidden="1" x14ac:dyDescent="0.25">
      <c r="B252" s="121"/>
    </row>
    <row r="253" spans="2:2" hidden="1" x14ac:dyDescent="0.25">
      <c r="B253" s="121"/>
    </row>
    <row r="254" spans="2:2" hidden="1" x14ac:dyDescent="0.25">
      <c r="B254" s="121"/>
    </row>
    <row r="255" spans="2:2" hidden="1" x14ac:dyDescent="0.25">
      <c r="B255" s="121"/>
    </row>
    <row r="256" spans="2:2" hidden="1" x14ac:dyDescent="0.25">
      <c r="B256" s="121"/>
    </row>
    <row r="257" spans="2:2" hidden="1" x14ac:dyDescent="0.25">
      <c r="B257" s="121"/>
    </row>
    <row r="258" spans="2:2" hidden="1" x14ac:dyDescent="0.25">
      <c r="B258" s="121"/>
    </row>
    <row r="259" spans="2:2" hidden="1" x14ac:dyDescent="0.25">
      <c r="B259" s="121"/>
    </row>
    <row r="260" spans="2:2" hidden="1" x14ac:dyDescent="0.25">
      <c r="B260" s="121"/>
    </row>
    <row r="261" spans="2:2" hidden="1" x14ac:dyDescent="0.25">
      <c r="B261" s="121"/>
    </row>
    <row r="262" spans="2:2" hidden="1" x14ac:dyDescent="0.25">
      <c r="B262" s="121"/>
    </row>
    <row r="263" spans="2:2" hidden="1" x14ac:dyDescent="0.25">
      <c r="B263" s="121"/>
    </row>
    <row r="264" spans="2:2" hidden="1" x14ac:dyDescent="0.25">
      <c r="B264" s="121"/>
    </row>
    <row r="265" spans="2:2" hidden="1" x14ac:dyDescent="0.25">
      <c r="B265" s="121"/>
    </row>
    <row r="266" spans="2:2" hidden="1" x14ac:dyDescent="0.25">
      <c r="B266" s="121"/>
    </row>
    <row r="267" spans="2:2" hidden="1" x14ac:dyDescent="0.25">
      <c r="B267" s="121"/>
    </row>
    <row r="268" spans="2:2" hidden="1" x14ac:dyDescent="0.25">
      <c r="B268" s="121"/>
    </row>
    <row r="269" spans="2:2" hidden="1" x14ac:dyDescent="0.25">
      <c r="B269" s="121"/>
    </row>
    <row r="270" spans="2:2" hidden="1" x14ac:dyDescent="0.25">
      <c r="B270" s="121"/>
    </row>
    <row r="271" spans="2:2" hidden="1" x14ac:dyDescent="0.25">
      <c r="B271" s="121"/>
    </row>
    <row r="272" spans="2:2" hidden="1" x14ac:dyDescent="0.25">
      <c r="B272" s="121"/>
    </row>
    <row r="273" spans="2:2" hidden="1" x14ac:dyDescent="0.25">
      <c r="B273" s="121"/>
    </row>
    <row r="274" spans="2:2" hidden="1" x14ac:dyDescent="0.25">
      <c r="B274" s="121"/>
    </row>
    <row r="275" spans="2:2" hidden="1" x14ac:dyDescent="0.25">
      <c r="B275" s="121"/>
    </row>
    <row r="276" spans="2:2" hidden="1" x14ac:dyDescent="0.25">
      <c r="B276" s="121"/>
    </row>
    <row r="277" spans="2:2" hidden="1" x14ac:dyDescent="0.25">
      <c r="B277" s="121"/>
    </row>
    <row r="278" spans="2:2" hidden="1" x14ac:dyDescent="0.25">
      <c r="B278" s="121"/>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32"/>
  <sheetViews>
    <sheetView topLeftCell="A88" workbookViewId="0">
      <selection activeCell="E10" sqref="E10"/>
    </sheetView>
  </sheetViews>
  <sheetFormatPr defaultColWidth="0" defaultRowHeight="15" zeroHeight="1" x14ac:dyDescent="0.25"/>
  <cols>
    <col min="1" max="1" width="9.140625" customWidth="1"/>
    <col min="2" max="2" width="36.140625" customWidth="1"/>
    <col min="3" max="3" width="6.5703125" customWidth="1"/>
    <col min="4" max="4" width="32.28515625" hidden="1" customWidth="1"/>
    <col min="5" max="5" width="77.42578125" style="31" customWidth="1"/>
    <col min="6" max="6" width="9.140625" customWidth="1"/>
    <col min="7" max="16384" width="9.140625" hidden="1"/>
  </cols>
  <sheetData>
    <row r="1" spans="1:6" x14ac:dyDescent="0.25">
      <c r="A1" s="35"/>
      <c r="B1" s="35"/>
      <c r="C1" s="35"/>
      <c r="D1" s="35"/>
      <c r="E1" s="36"/>
      <c r="F1" s="35"/>
    </row>
    <row r="2" spans="1:6" ht="23.25" x14ac:dyDescent="0.35">
      <c r="A2" s="35"/>
      <c r="B2" s="63" t="s">
        <v>283</v>
      </c>
      <c r="C2" s="35"/>
      <c r="D2" s="35"/>
      <c r="E2" s="36"/>
      <c r="F2" s="35"/>
    </row>
    <row r="3" spans="1:6" x14ac:dyDescent="0.25">
      <c r="A3" s="35"/>
      <c r="B3" s="35"/>
      <c r="C3" s="35"/>
      <c r="D3" s="35"/>
      <c r="E3" s="36"/>
      <c r="F3" s="35"/>
    </row>
    <row r="4" spans="1:6" x14ac:dyDescent="0.25">
      <c r="A4" s="35"/>
      <c r="B4" s="23" t="s">
        <v>317</v>
      </c>
      <c r="C4" s="38" t="s">
        <v>57</v>
      </c>
      <c r="D4" s="38">
        <f>E4</f>
        <v>4301622205</v>
      </c>
      <c r="E4" s="109">
        <f>'Input Kode Matkul'!B3</f>
        <v>4301622205</v>
      </c>
      <c r="F4" s="35"/>
    </row>
    <row r="5" spans="1:6" x14ac:dyDescent="0.25">
      <c r="A5" s="35"/>
      <c r="B5" s="34" t="s">
        <v>85</v>
      </c>
      <c r="C5" s="44" t="s">
        <v>57</v>
      </c>
      <c r="D5" s="44" t="str">
        <f>E5</f>
        <v>Kesehatan Mental</v>
      </c>
      <c r="E5" s="33" t="str">
        <f>'Input Kode Matkul'!C3</f>
        <v>Kesehatan Mental</v>
      </c>
      <c r="F5" s="35"/>
    </row>
    <row r="6" spans="1:6" x14ac:dyDescent="0.25">
      <c r="A6" s="35"/>
      <c r="B6" s="34" t="s">
        <v>338</v>
      </c>
      <c r="C6" s="44" t="s">
        <v>57</v>
      </c>
      <c r="D6" s="44"/>
      <c r="E6" s="31" t="s">
        <v>341</v>
      </c>
      <c r="F6" s="35"/>
    </row>
    <row r="7" spans="1:6" x14ac:dyDescent="0.25">
      <c r="A7" s="35"/>
      <c r="B7" s="23" t="s">
        <v>86</v>
      </c>
      <c r="C7" s="38" t="s">
        <v>57</v>
      </c>
      <c r="D7" s="38">
        <f>E7</f>
        <v>2</v>
      </c>
      <c r="E7" s="33">
        <f>'Input Kode Matkul'!D3</f>
        <v>2</v>
      </c>
      <c r="F7" s="35"/>
    </row>
    <row r="8" spans="1:6" x14ac:dyDescent="0.25">
      <c r="A8" s="35"/>
      <c r="B8" s="34" t="s">
        <v>87</v>
      </c>
      <c r="C8" s="44" t="s">
        <v>57</v>
      </c>
      <c r="D8" s="44">
        <f>E8</f>
        <v>2</v>
      </c>
      <c r="E8" s="33">
        <f>'Input Kode Matkul'!E3</f>
        <v>2</v>
      </c>
      <c r="F8" s="35"/>
    </row>
    <row r="9" spans="1:6" x14ac:dyDescent="0.25">
      <c r="A9" s="35"/>
      <c r="B9" s="23" t="s">
        <v>88</v>
      </c>
      <c r="C9" s="38" t="s">
        <v>57</v>
      </c>
      <c r="D9" s="38" t="str">
        <f>LEFT(E9,16)</f>
        <v>19 Februari 2017</v>
      </c>
      <c r="E9" s="31" t="s">
        <v>223</v>
      </c>
      <c r="F9" s="35"/>
    </row>
    <row r="10" spans="1:6" ht="30" x14ac:dyDescent="0.25">
      <c r="A10" s="35"/>
      <c r="B10" s="43" t="s">
        <v>91</v>
      </c>
      <c r="C10" s="42" t="s">
        <v>57</v>
      </c>
      <c r="D10" s="42" t="str">
        <f>E10</f>
        <v>Prof. Dr. H. Mohamad. Surya</v>
      </c>
      <c r="E10" s="31" t="s">
        <v>227</v>
      </c>
      <c r="F10" s="35"/>
    </row>
    <row r="11" spans="1:6" ht="30" x14ac:dyDescent="0.25">
      <c r="A11" s="35"/>
      <c r="B11" s="32" t="s">
        <v>92</v>
      </c>
      <c r="C11" s="40" t="s">
        <v>57</v>
      </c>
      <c r="D11" s="40" t="str">
        <f>E11</f>
        <v>Tita Rosita, S.Psi., M.Pd.</v>
      </c>
      <c r="E11" s="31" t="s">
        <v>233</v>
      </c>
      <c r="F11" s="35"/>
    </row>
    <row r="12" spans="1:6" x14ac:dyDescent="0.25">
      <c r="A12" s="35"/>
      <c r="B12" s="34" t="s">
        <v>93</v>
      </c>
      <c r="C12" s="42" t="s">
        <v>57</v>
      </c>
      <c r="D12" s="40" t="str">
        <f>E12</f>
        <v>Prof. Dr. H. Mohamad. Surya</v>
      </c>
      <c r="E12" s="31" t="s">
        <v>227</v>
      </c>
      <c r="F12" s="35"/>
    </row>
    <row r="13" spans="1:6" s="35" customFormat="1" x14ac:dyDescent="0.25">
      <c r="E13" s="36"/>
    </row>
    <row r="14" spans="1:6" x14ac:dyDescent="0.25">
      <c r="A14" s="35"/>
      <c r="B14" s="23" t="s">
        <v>316</v>
      </c>
      <c r="C14" s="23"/>
      <c r="D14" s="23"/>
      <c r="E14" s="33"/>
      <c r="F14" s="35"/>
    </row>
    <row r="15" spans="1:6" ht="17.25" customHeight="1" x14ac:dyDescent="0.25">
      <c r="A15" s="35"/>
      <c r="B15" s="56" t="s">
        <v>6</v>
      </c>
      <c r="C15" s="57" t="s">
        <v>57</v>
      </c>
      <c r="D15" s="55" t="str">
        <f>E15</f>
        <v>S9 Menunjukkan sikap bertanggungjawab atas pekerjaan di bidang keahliannya secara mandiri</v>
      </c>
      <c r="E15" s="31" t="s">
        <v>272</v>
      </c>
      <c r="F15" s="35"/>
    </row>
    <row r="16" spans="1:6" x14ac:dyDescent="0.25">
      <c r="A16" s="35"/>
      <c r="B16" s="56" t="s">
        <v>7</v>
      </c>
      <c r="C16" s="57" t="s">
        <v>57</v>
      </c>
      <c r="D16" s="55" t="str">
        <f t="shared" ref="D16:D20" si="0">E16</f>
        <v>P4 Menguasai kerangka teoretik dan praksis bimbingan dan konseling.</v>
      </c>
      <c r="E16" s="31" t="s">
        <v>257</v>
      </c>
      <c r="F16" s="35"/>
    </row>
    <row r="17" spans="1:6" ht="60" x14ac:dyDescent="0.25">
      <c r="A17" s="35"/>
      <c r="B17" s="56" t="s">
        <v>8</v>
      </c>
      <c r="C17" s="57" t="s">
        <v>57</v>
      </c>
      <c r="D17" s="55" t="str">
        <f t="shared" si="0"/>
        <v>KU1 Mampu menerapkan pemikiran logis, kritis, sistematis, dan inovatif dalam konteks pengembangan atau implementasi ilmu pengetahuan dan teknologi yang memperhatikan dan menerapkan nilai humaniora yang sesuai dengan bidang keahliannya</v>
      </c>
      <c r="E17" s="31" t="s">
        <v>273</v>
      </c>
      <c r="F17" s="35"/>
    </row>
    <row r="18" spans="1:6" x14ac:dyDescent="0.25">
      <c r="A18" s="35"/>
      <c r="B18" s="56" t="s">
        <v>8</v>
      </c>
      <c r="C18" s="57" t="s">
        <v>57</v>
      </c>
      <c r="D18" s="55" t="str">
        <f t="shared" si="0"/>
        <v>KU2 Mampu menunjukkan kinerja mandiri, bermutu, dan terukur</v>
      </c>
      <c r="E18" s="31" t="s">
        <v>274</v>
      </c>
      <c r="F18" s="35"/>
    </row>
    <row r="19" spans="1:6" ht="60" x14ac:dyDescent="0.25">
      <c r="A19" s="35"/>
      <c r="B19" s="56" t="s">
        <v>8</v>
      </c>
      <c r="C19" s="57" t="s">
        <v>57</v>
      </c>
      <c r="D19" s="55" t="str">
        <f t="shared" si="0"/>
        <v>KU3 Mampu mengkaji implikasi pengembangan atau implementasi ilmu pengetahuan dan teknologi yang memperhatikan dan menerapkan nilai humaniora sesuai dengan keahliannya berdasarkan kaidah, tata cara dan etika ilmiah dalam rangka menghasilkan solusi, gagasan, desain atiau kritik seni</v>
      </c>
      <c r="E19" s="31" t="s">
        <v>275</v>
      </c>
      <c r="F19" s="35"/>
    </row>
    <row r="20" spans="1:6" ht="30" x14ac:dyDescent="0.25">
      <c r="A20" s="35"/>
      <c r="B20" s="56" t="s">
        <v>9</v>
      </c>
      <c r="C20" s="57" t="s">
        <v>57</v>
      </c>
      <c r="D20" s="55" t="str">
        <f t="shared" si="0"/>
        <v xml:space="preserve">KK4 Merancang dan mengimplementasikan program bimbingan dan konseling yang komprehensif. </v>
      </c>
      <c r="E20" s="31" t="s">
        <v>247</v>
      </c>
      <c r="F20" s="35"/>
    </row>
    <row r="21" spans="1:6" s="35" customFormat="1" x14ac:dyDescent="0.25">
      <c r="E21" s="36"/>
    </row>
    <row r="22" spans="1:6" x14ac:dyDescent="0.25">
      <c r="A22" s="35"/>
      <c r="B22" s="23" t="s">
        <v>315</v>
      </c>
      <c r="C22" s="23"/>
      <c r="D22" s="23"/>
      <c r="E22" s="33"/>
      <c r="F22" s="35"/>
    </row>
    <row r="23" spans="1:6" x14ac:dyDescent="0.25">
      <c r="A23" s="35"/>
      <c r="B23" s="55" t="s">
        <v>11</v>
      </c>
      <c r="C23" s="57" t="s">
        <v>57</v>
      </c>
      <c r="D23" s="39"/>
      <c r="E23" s="31" t="s">
        <v>362</v>
      </c>
      <c r="F23" s="35"/>
    </row>
    <row r="24" spans="1:6" x14ac:dyDescent="0.25">
      <c r="A24" s="35"/>
      <c r="B24" s="55" t="s">
        <v>12</v>
      </c>
      <c r="C24" s="57" t="s">
        <v>57</v>
      </c>
      <c r="D24" s="39"/>
      <c r="E24" s="31" t="s">
        <v>363</v>
      </c>
      <c r="F24" s="35"/>
    </row>
    <row r="25" spans="1:6" x14ac:dyDescent="0.25">
      <c r="A25" s="35"/>
      <c r="B25" s="55" t="s">
        <v>13</v>
      </c>
      <c r="C25" s="57" t="s">
        <v>57</v>
      </c>
      <c r="D25" s="39"/>
      <c r="E25" s="31" t="s">
        <v>364</v>
      </c>
      <c r="F25" s="35"/>
    </row>
    <row r="26" spans="1:6" x14ac:dyDescent="0.25">
      <c r="A26" s="35"/>
      <c r="B26" s="55" t="s">
        <v>14</v>
      </c>
      <c r="C26" s="57" t="s">
        <v>57</v>
      </c>
      <c r="D26" s="39"/>
      <c r="F26" s="35"/>
    </row>
    <row r="27" spans="1:6" x14ac:dyDescent="0.25">
      <c r="A27" s="35"/>
      <c r="B27" s="55" t="s">
        <v>15</v>
      </c>
      <c r="C27" s="57" t="s">
        <v>57</v>
      </c>
      <c r="D27" s="39"/>
      <c r="F27" s="35"/>
    </row>
    <row r="28" spans="1:6" s="35" customFormat="1" x14ac:dyDescent="0.25">
      <c r="E28" s="36"/>
    </row>
    <row r="29" spans="1:6" ht="110.25" customHeight="1" x14ac:dyDescent="0.25">
      <c r="A29" s="35"/>
      <c r="B29" s="77" t="s">
        <v>314</v>
      </c>
      <c r="C29" s="40" t="s">
        <v>57</v>
      </c>
      <c r="D29" s="40" t="str">
        <f>E29</f>
        <v>Mata kuliah membahas konsep dasar kesehatan mental, konsep kepribadian yang sehat, beberapa masalah yang berkaitan dengan kesehatan mental, dan bentuk-bentuk gangguan kepribadian.</v>
      </c>
      <c r="E29" s="31" t="s">
        <v>344</v>
      </c>
      <c r="F29" s="35"/>
    </row>
    <row r="30" spans="1:6" s="35" customFormat="1" ht="15" customHeight="1" x14ac:dyDescent="0.25">
      <c r="B30" s="37"/>
      <c r="E30" s="36"/>
    </row>
    <row r="31" spans="1:6" ht="16.5" customHeight="1" x14ac:dyDescent="0.25">
      <c r="A31" s="35"/>
      <c r="B31" s="77" t="s">
        <v>331</v>
      </c>
      <c r="C31" s="40" t="s">
        <v>57</v>
      </c>
      <c r="D31" s="40"/>
      <c r="E31" s="129" t="str">
        <f>RIGHT(E23, LEN(E23)-6)</f>
        <v>menguasai konsep dasar kesehatan mental</v>
      </c>
      <c r="F31" s="35"/>
    </row>
    <row r="32" spans="1:6" ht="16.5" customHeight="1" x14ac:dyDescent="0.25">
      <c r="A32" s="35"/>
      <c r="B32" s="77"/>
      <c r="C32" s="40" t="s">
        <v>57</v>
      </c>
      <c r="D32" s="40"/>
      <c r="E32" s="129" t="str">
        <f t="shared" ref="E32:E35" si="1">RIGHT(E24, LEN(E24)-6)</f>
        <v>menguasai konsep dasar kepribadian sehat</v>
      </c>
      <c r="F32" s="35"/>
    </row>
    <row r="33" spans="1:6" ht="16.5" customHeight="1" x14ac:dyDescent="0.25">
      <c r="A33" s="35"/>
      <c r="B33" s="77"/>
      <c r="C33" s="40" t="s">
        <v>57</v>
      </c>
      <c r="D33" s="40"/>
      <c r="E33" s="129" t="str">
        <f t="shared" si="1"/>
        <v>menguasai konsep bentuk-bentuk gangguan kepribadian</v>
      </c>
      <c r="F33" s="35"/>
    </row>
    <row r="34" spans="1:6" ht="16.5" customHeight="1" x14ac:dyDescent="0.25">
      <c r="A34" s="35"/>
      <c r="B34" s="77"/>
      <c r="C34" s="40" t="s">
        <v>57</v>
      </c>
      <c r="D34" s="40"/>
      <c r="E34" s="129" t="e">
        <f t="shared" si="1"/>
        <v>#VALUE!</v>
      </c>
      <c r="F34" s="35"/>
    </row>
    <row r="35" spans="1:6" ht="16.5" customHeight="1" x14ac:dyDescent="0.25">
      <c r="A35" s="35"/>
      <c r="B35" s="77"/>
      <c r="C35" s="40" t="s">
        <v>57</v>
      </c>
      <c r="D35" s="40"/>
      <c r="E35" s="129" t="e">
        <f t="shared" si="1"/>
        <v>#VALUE!</v>
      </c>
      <c r="F35" s="35"/>
    </row>
    <row r="36" spans="1:6" s="35" customFormat="1" ht="15" customHeight="1" x14ac:dyDescent="0.25">
      <c r="B36" s="37"/>
      <c r="E36" s="36"/>
    </row>
    <row r="37" spans="1:6" ht="16.5" customHeight="1" x14ac:dyDescent="0.25">
      <c r="A37" s="35"/>
      <c r="B37" s="77" t="s">
        <v>332</v>
      </c>
      <c r="C37" s="40" t="s">
        <v>57</v>
      </c>
      <c r="D37" s="40"/>
      <c r="E37" s="129" t="str">
        <f>LOWER(E55)</f>
        <v>rekonseptualisasi kesehatan mental dan perbedaannya dengan abnormalitas</v>
      </c>
      <c r="F37" s="35"/>
    </row>
    <row r="38" spans="1:6" ht="16.5" customHeight="1" x14ac:dyDescent="0.25">
      <c r="A38" s="35"/>
      <c r="B38" s="77"/>
      <c r="C38" s="40" t="s">
        <v>57</v>
      </c>
      <c r="D38" s="40"/>
      <c r="E38" s="129" t="str">
        <f t="shared" ref="E38:E52" si="2">LOWER(E56)</f>
        <v>rekonseptualisasi kesehatan mental dan perbedaannya dengan abnormalitas</v>
      </c>
      <c r="F38" s="35"/>
    </row>
    <row r="39" spans="1:6" ht="16.5" customHeight="1" x14ac:dyDescent="0.25">
      <c r="A39" s="35"/>
      <c r="B39" s="77"/>
      <c r="C39" s="40" t="s">
        <v>57</v>
      </c>
      <c r="D39" s="40"/>
      <c r="E39" s="129" t="str">
        <f t="shared" si="2"/>
        <v>ruang lingkup kesehatan mental serta faktor-faktor yang mempengaruhi kesehatan mental</v>
      </c>
      <c r="F39" s="35"/>
    </row>
    <row r="40" spans="1:6" ht="16.5" customHeight="1" x14ac:dyDescent="0.25">
      <c r="A40" s="35"/>
      <c r="B40" s="77"/>
      <c r="C40" s="40" t="s">
        <v>57</v>
      </c>
      <c r="D40" s="40"/>
      <c r="E40" s="129" t="str">
        <f t="shared" si="2"/>
        <v>ruang lingkup kesehatan mental serta faktor-faktor yang mempengaruhi kesehatan mental</v>
      </c>
      <c r="F40" s="35"/>
    </row>
    <row r="41" spans="1:6" ht="16.5" customHeight="1" x14ac:dyDescent="0.25">
      <c r="A41" s="35"/>
      <c r="B41" s="77"/>
      <c r="C41" s="40" t="s">
        <v>57</v>
      </c>
      <c r="D41" s="40"/>
      <c r="E41" s="129" t="str">
        <f t="shared" si="2"/>
        <v>gangguan kesehatan mental yang mencakup gangguan kepribadian narsistik</v>
      </c>
      <c r="F41" s="35"/>
    </row>
    <row r="42" spans="1:6" ht="16.5" customHeight="1" x14ac:dyDescent="0.25">
      <c r="A42" s="35"/>
      <c r="B42" s="77"/>
      <c r="C42" s="40" t="s">
        <v>57</v>
      </c>
      <c r="D42" s="40"/>
      <c r="E42" s="129" t="str">
        <f t="shared" si="2"/>
        <v>gangguan kesehatan mental yang mencakup kecanduan media sosial (facebook dan instagram)</v>
      </c>
      <c r="F42" s="35"/>
    </row>
    <row r="43" spans="1:6" ht="16.5" customHeight="1" x14ac:dyDescent="0.25">
      <c r="A43" s="35"/>
      <c r="B43" s="77"/>
      <c r="C43" s="40" t="s">
        <v>57</v>
      </c>
      <c r="D43" s="40"/>
      <c r="E43" s="129" t="str">
        <f t="shared" si="2"/>
        <v>gangguan kesehatan mental yang mencakup kecanduan media sosial (facebook dan instagram)</v>
      </c>
      <c r="F43" s="35"/>
    </row>
    <row r="44" spans="1:6" ht="16.5" customHeight="1" x14ac:dyDescent="0.25">
      <c r="A44" s="35"/>
      <c r="B44" s="77"/>
      <c r="C44" s="40" t="s">
        <v>57</v>
      </c>
      <c r="D44" s="40"/>
      <c r="E44" s="129" t="str">
        <f t="shared" si="2"/>
        <v>ujian tengah semester (uts)</v>
      </c>
      <c r="F44" s="35"/>
    </row>
    <row r="45" spans="1:6" ht="16.5" customHeight="1" x14ac:dyDescent="0.25">
      <c r="A45" s="35"/>
      <c r="B45" s="77"/>
      <c r="C45" s="40" t="s">
        <v>57</v>
      </c>
      <c r="D45" s="40"/>
      <c r="E45" s="129" t="str">
        <f t="shared" si="2"/>
        <v>gangguan kesehatan mental yang mencakup kecanduan game  (online dan offline)</v>
      </c>
      <c r="F45" s="35"/>
    </row>
    <row r="46" spans="1:6" ht="16.5" customHeight="1" x14ac:dyDescent="0.25">
      <c r="A46" s="35"/>
      <c r="B46" s="77"/>
      <c r="C46" s="40" t="s">
        <v>57</v>
      </c>
      <c r="D46" s="40"/>
      <c r="E46" s="129" t="str">
        <f t="shared" si="2"/>
        <v>gangguan kesehatan mental yang mencakup kecanduan game  (online dan offline)</v>
      </c>
      <c r="F46" s="35"/>
    </row>
    <row r="47" spans="1:6" ht="16.5" customHeight="1" x14ac:dyDescent="0.25">
      <c r="A47" s="35"/>
      <c r="B47" s="77"/>
      <c r="C47" s="40" t="s">
        <v>57</v>
      </c>
      <c r="D47" s="40"/>
      <c r="E47" s="129" t="str">
        <f t="shared" si="2"/>
        <v>gangguan kesehatan mental yang berkaitan dengan kecanduan rokok</v>
      </c>
      <c r="F47" s="35"/>
    </row>
    <row r="48" spans="1:6" ht="16.5" customHeight="1" x14ac:dyDescent="0.25">
      <c r="A48" s="35"/>
      <c r="B48" s="77"/>
      <c r="C48" s="40" t="s">
        <v>57</v>
      </c>
      <c r="D48" s="40"/>
      <c r="E48" s="129" t="str">
        <f t="shared" si="2"/>
        <v>gangguan kesehatan mental yang berkaitan dengan kecanduan rokok</v>
      </c>
      <c r="F48" s="35"/>
    </row>
    <row r="49" spans="1:6" ht="16.5" customHeight="1" x14ac:dyDescent="0.25">
      <c r="A49" s="35"/>
      <c r="B49" s="77"/>
      <c r="C49" s="40" t="s">
        <v>57</v>
      </c>
      <c r="D49" s="40"/>
      <c r="E49" s="129" t="str">
        <f t="shared" si="2"/>
        <v>gangguan kesehatan mental yang berkaitan dengan ketergantungan alkohol</v>
      </c>
      <c r="F49" s="35"/>
    </row>
    <row r="50" spans="1:6" ht="16.5" customHeight="1" x14ac:dyDescent="0.25">
      <c r="A50" s="35"/>
      <c r="B50" s="77"/>
      <c r="C50" s="40" t="s">
        <v>57</v>
      </c>
      <c r="D50" s="40"/>
      <c r="E50" s="129" t="str">
        <f t="shared" si="2"/>
        <v>program kesehatan mental di sekolah</v>
      </c>
      <c r="F50" s="35"/>
    </row>
    <row r="51" spans="1:6" ht="16.5" customHeight="1" x14ac:dyDescent="0.25">
      <c r="A51" s="35"/>
      <c r="B51" s="77"/>
      <c r="C51" s="40" t="s">
        <v>57</v>
      </c>
      <c r="D51" s="40"/>
      <c r="E51" s="129" t="str">
        <f t="shared" si="2"/>
        <v>program kesehatan mental di sekolah</v>
      </c>
      <c r="F51" s="35"/>
    </row>
    <row r="52" spans="1:6" ht="16.5" customHeight="1" x14ac:dyDescent="0.25">
      <c r="A52" s="35"/>
      <c r="B52" s="77"/>
      <c r="C52" s="40" t="s">
        <v>57</v>
      </c>
      <c r="D52" s="40"/>
      <c r="E52" s="129" t="str">
        <f t="shared" si="2"/>
        <v>ujian akhir semester (uas)</v>
      </c>
      <c r="F52" s="35"/>
    </row>
    <row r="53" spans="1:6" s="35" customFormat="1" ht="15" customHeight="1" x14ac:dyDescent="0.25">
      <c r="B53" s="37"/>
      <c r="E53" s="36"/>
    </row>
    <row r="54" spans="1:6" x14ac:dyDescent="0.25">
      <c r="A54" s="35"/>
      <c r="B54" s="23" t="s">
        <v>94</v>
      </c>
      <c r="C54" s="23"/>
      <c r="D54" s="23"/>
      <c r="E54" s="33" t="s">
        <v>313</v>
      </c>
      <c r="F54" s="35"/>
    </row>
    <row r="55" spans="1:6" x14ac:dyDescent="0.25">
      <c r="A55" s="35"/>
      <c r="B55" s="29" t="s">
        <v>63</v>
      </c>
      <c r="C55" s="39" t="s">
        <v>57</v>
      </c>
      <c r="D55" s="39" t="str">
        <f t="shared" ref="D55:D61" si="3">E55</f>
        <v>Rekonseptualisasi kesehatan mental dan perbedaannya dengan abnormalitas</v>
      </c>
      <c r="E55" s="31" t="s">
        <v>345</v>
      </c>
      <c r="F55" s="35"/>
    </row>
    <row r="56" spans="1:6" x14ac:dyDescent="0.25">
      <c r="A56" s="35"/>
      <c r="B56" s="29" t="s">
        <v>64</v>
      </c>
      <c r="C56" s="39" t="s">
        <v>57</v>
      </c>
      <c r="D56" s="39" t="str">
        <f t="shared" si="3"/>
        <v>Rekonseptualisasi kesehatan mental dan perbedaannya dengan abnormalitas</v>
      </c>
      <c r="E56" s="31" t="s">
        <v>345</v>
      </c>
      <c r="F56" s="35"/>
    </row>
    <row r="57" spans="1:6" ht="30" x14ac:dyDescent="0.25">
      <c r="A57" s="35"/>
      <c r="B57" s="29" t="s">
        <v>65</v>
      </c>
      <c r="C57" s="39" t="s">
        <v>57</v>
      </c>
      <c r="D57" s="39" t="str">
        <f t="shared" si="3"/>
        <v>Ruang lingkup kesehatan mental serta faktor-faktor yang mempengaruhi kesehatan mental</v>
      </c>
      <c r="E57" s="31" t="s">
        <v>346</v>
      </c>
      <c r="F57" s="35"/>
    </row>
    <row r="58" spans="1:6" ht="30" x14ac:dyDescent="0.25">
      <c r="A58" s="35"/>
      <c r="B58" s="29" t="s">
        <v>66</v>
      </c>
      <c r="C58" s="39" t="s">
        <v>57</v>
      </c>
      <c r="D58" s="39" t="str">
        <f t="shared" si="3"/>
        <v>Ruang lingkup kesehatan mental serta faktor-faktor yang mempengaruhi kesehatan mental</v>
      </c>
      <c r="E58" s="31" t="s">
        <v>346</v>
      </c>
      <c r="F58" s="35"/>
    </row>
    <row r="59" spans="1:6" x14ac:dyDescent="0.25">
      <c r="A59" s="35"/>
      <c r="B59" s="29" t="s">
        <v>67</v>
      </c>
      <c r="C59" s="39" t="s">
        <v>57</v>
      </c>
      <c r="D59" s="39" t="str">
        <f t="shared" si="3"/>
        <v>Gangguan kesehatan mental yang mencakup gangguan kepribadian narsistik</v>
      </c>
      <c r="E59" s="31" t="s">
        <v>347</v>
      </c>
      <c r="F59" s="35"/>
    </row>
    <row r="60" spans="1:6" ht="30" x14ac:dyDescent="0.25">
      <c r="A60" s="35"/>
      <c r="B60" s="29" t="s">
        <v>68</v>
      </c>
      <c r="C60" s="39" t="s">
        <v>57</v>
      </c>
      <c r="D60" s="39" t="str">
        <f t="shared" si="3"/>
        <v>Gangguan kesehatan mental yang mencakup kecanduan media sosial (facebook dan instagram)</v>
      </c>
      <c r="E60" s="31" t="s">
        <v>348</v>
      </c>
      <c r="F60" s="35"/>
    </row>
    <row r="61" spans="1:6" ht="30" x14ac:dyDescent="0.25">
      <c r="A61" s="35"/>
      <c r="B61" s="29" t="s">
        <v>69</v>
      </c>
      <c r="C61" s="39" t="s">
        <v>57</v>
      </c>
      <c r="D61" s="39" t="str">
        <f t="shared" si="3"/>
        <v>Gangguan kesehatan mental yang mencakup kecanduan media sosial (facebook dan instagram)</v>
      </c>
      <c r="E61" s="31" t="s">
        <v>348</v>
      </c>
      <c r="F61" s="35"/>
    </row>
    <row r="62" spans="1:6" x14ac:dyDescent="0.25">
      <c r="A62" s="35"/>
      <c r="B62" s="29" t="s">
        <v>70</v>
      </c>
      <c r="C62" s="39" t="s">
        <v>57</v>
      </c>
      <c r="D62" s="39" t="s">
        <v>23</v>
      </c>
      <c r="E62" s="31" t="s">
        <v>23</v>
      </c>
      <c r="F62" s="35"/>
    </row>
    <row r="63" spans="1:6" x14ac:dyDescent="0.25">
      <c r="A63" s="35"/>
      <c r="B63" s="29" t="s">
        <v>71</v>
      </c>
      <c r="C63" s="39" t="s">
        <v>57</v>
      </c>
      <c r="D63" s="39" t="str">
        <f t="shared" ref="D63:D69" si="4">E63</f>
        <v>Gangguan kesehatan mental yang mencakup kecanduan game  (online dan offline)</v>
      </c>
      <c r="E63" s="31" t="s">
        <v>349</v>
      </c>
      <c r="F63" s="35"/>
    </row>
    <row r="64" spans="1:6" x14ac:dyDescent="0.25">
      <c r="A64" s="35"/>
      <c r="B64" s="29" t="s">
        <v>72</v>
      </c>
      <c r="C64" s="39" t="s">
        <v>57</v>
      </c>
      <c r="D64" s="39" t="str">
        <f t="shared" si="4"/>
        <v>Gangguan kesehatan mental yang mencakup kecanduan game  (online dan offline)</v>
      </c>
      <c r="E64" s="31" t="s">
        <v>349</v>
      </c>
      <c r="F64" s="35"/>
    </row>
    <row r="65" spans="1:6" x14ac:dyDescent="0.25">
      <c r="A65" s="35"/>
      <c r="B65" s="29" t="s">
        <v>73</v>
      </c>
      <c r="C65" s="39" t="s">
        <v>57</v>
      </c>
      <c r="D65" s="39" t="str">
        <f t="shared" si="4"/>
        <v>Gangguan kesehatan mental yang berkaitan dengan kecanduan rokok</v>
      </c>
      <c r="E65" s="31" t="s">
        <v>350</v>
      </c>
      <c r="F65" s="35"/>
    </row>
    <row r="66" spans="1:6" x14ac:dyDescent="0.25">
      <c r="A66" s="35"/>
      <c r="B66" s="29" t="s">
        <v>74</v>
      </c>
      <c r="C66" s="39" t="s">
        <v>57</v>
      </c>
      <c r="D66" s="39" t="str">
        <f t="shared" si="4"/>
        <v>Gangguan kesehatan mental yang berkaitan dengan kecanduan rokok</v>
      </c>
      <c r="E66" s="31" t="s">
        <v>350</v>
      </c>
      <c r="F66" s="35"/>
    </row>
    <row r="67" spans="1:6" x14ac:dyDescent="0.25">
      <c r="A67" s="35"/>
      <c r="B67" s="29" t="s">
        <v>75</v>
      </c>
      <c r="C67" s="39" t="s">
        <v>57</v>
      </c>
      <c r="D67" s="39" t="str">
        <f t="shared" si="4"/>
        <v>Gangguan kesehatan mental yang berkaitan dengan ketergantungan alkohol</v>
      </c>
      <c r="E67" s="31" t="s">
        <v>351</v>
      </c>
      <c r="F67" s="35"/>
    </row>
    <row r="68" spans="1:6" x14ac:dyDescent="0.25">
      <c r="A68" s="35"/>
      <c r="B68" s="29" t="s">
        <v>76</v>
      </c>
      <c r="C68" s="39" t="s">
        <v>57</v>
      </c>
      <c r="D68" s="39" t="str">
        <f t="shared" si="4"/>
        <v>Program kesehatan mental di sekolah</v>
      </c>
      <c r="E68" s="31" t="s">
        <v>352</v>
      </c>
      <c r="F68" s="35"/>
    </row>
    <row r="69" spans="1:6" x14ac:dyDescent="0.25">
      <c r="A69" s="35"/>
      <c r="B69" s="29" t="s">
        <v>77</v>
      </c>
      <c r="C69" s="39" t="s">
        <v>57</v>
      </c>
      <c r="D69" s="39" t="str">
        <f t="shared" si="4"/>
        <v>Program kesehatan mental di sekolah</v>
      </c>
      <c r="E69" s="31" t="s">
        <v>352</v>
      </c>
      <c r="F69" s="35"/>
    </row>
    <row r="70" spans="1:6" x14ac:dyDescent="0.25">
      <c r="A70" s="35"/>
      <c r="B70" s="29" t="s">
        <v>78</v>
      </c>
      <c r="C70" s="39" t="s">
        <v>57</v>
      </c>
      <c r="D70" s="39" t="s">
        <v>24</v>
      </c>
      <c r="E70" s="31" t="s">
        <v>24</v>
      </c>
      <c r="F70" s="35"/>
    </row>
    <row r="71" spans="1:6" s="35" customFormat="1" x14ac:dyDescent="0.25">
      <c r="E71" s="36"/>
    </row>
    <row r="72" spans="1:6" s="35" customFormat="1" x14ac:dyDescent="0.25">
      <c r="B72" s="23" t="s">
        <v>284</v>
      </c>
      <c r="C72" s="23"/>
      <c r="D72" s="23"/>
      <c r="E72" s="36"/>
    </row>
    <row r="73" spans="1:6" s="35" customFormat="1" x14ac:dyDescent="0.25">
      <c r="B73" s="29" t="s">
        <v>285</v>
      </c>
      <c r="C73" s="39" t="s">
        <v>57</v>
      </c>
      <c r="D73" s="29"/>
      <c r="E73" s="76">
        <f>(100-(SUM(D75:D76)))/2</f>
        <v>25</v>
      </c>
    </row>
    <row r="74" spans="1:6" s="35" customFormat="1" x14ac:dyDescent="0.25">
      <c r="B74" s="29" t="s">
        <v>286</v>
      </c>
      <c r="C74" s="39" t="s">
        <v>57</v>
      </c>
      <c r="D74" s="29"/>
      <c r="E74" s="76">
        <f>(100-(SUM(D75:D76)))/2</f>
        <v>25</v>
      </c>
    </row>
    <row r="75" spans="1:6" s="35" customFormat="1" x14ac:dyDescent="0.25">
      <c r="B75" s="29" t="s">
        <v>83</v>
      </c>
      <c r="C75" s="39" t="s">
        <v>57</v>
      </c>
      <c r="D75" s="29">
        <f>E75</f>
        <v>20</v>
      </c>
      <c r="E75" s="31">
        <v>20</v>
      </c>
    </row>
    <row r="76" spans="1:6" s="35" customFormat="1" x14ac:dyDescent="0.25">
      <c r="B76" s="29" t="s">
        <v>84</v>
      </c>
      <c r="C76" s="39" t="s">
        <v>57</v>
      </c>
      <c r="D76" s="29">
        <f>E76</f>
        <v>30</v>
      </c>
      <c r="E76" s="31">
        <v>30</v>
      </c>
    </row>
    <row r="77" spans="1:6" s="35" customFormat="1" x14ac:dyDescent="0.25">
      <c r="E77" s="36"/>
    </row>
    <row r="78" spans="1:6" x14ac:dyDescent="0.25">
      <c r="A78" s="35"/>
      <c r="B78" s="23" t="s">
        <v>114</v>
      </c>
      <c r="C78" s="23"/>
      <c r="D78" s="23"/>
      <c r="E78" s="33"/>
      <c r="F78" s="35"/>
    </row>
    <row r="79" spans="1:6" x14ac:dyDescent="0.25">
      <c r="A79" s="35"/>
      <c r="B79" s="55" t="s">
        <v>18</v>
      </c>
      <c r="C79" s="56">
        <v>1</v>
      </c>
      <c r="D79" s="29" t="str">
        <f>E79</f>
        <v>Parwati Soepangat, 1997. Kesehatan Mental. Fakultas psikologi Unpad.</v>
      </c>
      <c r="E79" s="31" t="s">
        <v>353</v>
      </c>
      <c r="F79" s="35"/>
    </row>
    <row r="80" spans="1:6" ht="33.75" customHeight="1" x14ac:dyDescent="0.25">
      <c r="A80" s="35"/>
      <c r="B80" s="29"/>
      <c r="C80" s="56">
        <v>2</v>
      </c>
      <c r="D80" s="29">
        <f t="shared" ref="D80:D81" si="5">E80</f>
        <v>0</v>
      </c>
      <c r="F80" s="35"/>
    </row>
    <row r="81" spans="1:6" x14ac:dyDescent="0.25">
      <c r="A81" s="35"/>
      <c r="B81" s="29"/>
      <c r="C81" s="56">
        <v>3</v>
      </c>
      <c r="D81" s="29">
        <f t="shared" si="5"/>
        <v>0</v>
      </c>
      <c r="F81" s="35"/>
    </row>
    <row r="82" spans="1:6" s="35" customFormat="1" x14ac:dyDescent="0.25">
      <c r="E82" s="36"/>
    </row>
    <row r="83" spans="1:6" x14ac:dyDescent="0.25">
      <c r="A83" s="35"/>
      <c r="B83" s="29" t="s">
        <v>19</v>
      </c>
      <c r="C83" s="56">
        <v>1</v>
      </c>
      <c r="D83" s="29" t="str">
        <f>E83</f>
        <v>Dadang Hawari. 1996. Al-Qur’an Ilmu Kedokteran Jiwa dan Kesehatan Jiwa</v>
      </c>
      <c r="E83" s="31" t="s">
        <v>354</v>
      </c>
      <c r="F83" s="35"/>
    </row>
    <row r="84" spans="1:6" x14ac:dyDescent="0.25">
      <c r="A84" s="35"/>
      <c r="B84" s="29"/>
      <c r="C84" s="56">
        <v>2</v>
      </c>
      <c r="D84" s="29" t="str">
        <f t="shared" ref="D84:D89" si="6">E84</f>
        <v>Gerald C. Davidson. 2006. Psikologi Abnormal Edisi Ke-9. PT. Raja Grafindo Persada</v>
      </c>
      <c r="E84" s="31" t="s">
        <v>355</v>
      </c>
      <c r="F84" s="35"/>
    </row>
    <row r="85" spans="1:6" ht="30" x14ac:dyDescent="0.25">
      <c r="A85" s="35"/>
      <c r="B85" s="29"/>
      <c r="C85" s="56">
        <v>3</v>
      </c>
      <c r="D85" s="29" t="str">
        <f t="shared" si="6"/>
        <v>Jahoda, Marie (1958). Current Concepts of  Positive Mental Health. New York: Basic Books, Inc., Publisher</v>
      </c>
      <c r="E85" s="31" t="s">
        <v>356</v>
      </c>
      <c r="F85" s="35"/>
    </row>
    <row r="86" spans="1:6" x14ac:dyDescent="0.25">
      <c r="A86" s="35"/>
      <c r="B86" s="29"/>
      <c r="C86" s="56">
        <v>4</v>
      </c>
      <c r="D86" s="29" t="str">
        <f t="shared" si="6"/>
        <v>Thorpe,L.P. 1960. The psychology of Mental Health. The Roland Press Co.New York</v>
      </c>
      <c r="E86" s="31" t="s">
        <v>357</v>
      </c>
      <c r="F86" s="35"/>
    </row>
    <row r="87" spans="1:6" x14ac:dyDescent="0.25">
      <c r="A87" s="35"/>
      <c r="B87" s="29"/>
      <c r="C87" s="56">
        <v>5</v>
      </c>
      <c r="D87" s="29" t="str">
        <f t="shared" si="6"/>
        <v>Hountras,P.T. 1961. Mental Hygiene. A text of Reading. Charles E Merill Books Inc</v>
      </c>
      <c r="E87" s="31" t="s">
        <v>358</v>
      </c>
      <c r="F87" s="35"/>
    </row>
    <row r="88" spans="1:6" x14ac:dyDescent="0.25">
      <c r="A88" s="35"/>
      <c r="B88" s="29"/>
      <c r="C88" s="56">
        <v>6</v>
      </c>
      <c r="D88" s="29" t="str">
        <f t="shared" si="6"/>
        <v>Fischer, R. 1980. A dictionary of Mental health. Granada Publication</v>
      </c>
      <c r="E88" s="31" t="s">
        <v>359</v>
      </c>
      <c r="F88" s="35"/>
    </row>
    <row r="89" spans="1:6" x14ac:dyDescent="0.25">
      <c r="A89" s="35"/>
      <c r="B89" s="29"/>
      <c r="C89" s="56">
        <v>7</v>
      </c>
      <c r="D89" s="29" t="str">
        <f t="shared" si="6"/>
        <v>DSM IV-TR</v>
      </c>
      <c r="E89" s="31" t="s">
        <v>360</v>
      </c>
      <c r="F89" s="35"/>
    </row>
    <row r="90" spans="1:6" s="35" customFormat="1" x14ac:dyDescent="0.25">
      <c r="E90" s="36"/>
    </row>
    <row r="91" spans="1:6" x14ac:dyDescent="0.25">
      <c r="A91" s="35"/>
      <c r="B91" s="23" t="s">
        <v>115</v>
      </c>
      <c r="C91" s="23"/>
      <c r="D91" s="23"/>
      <c r="E91" s="33"/>
      <c r="F91" s="35"/>
    </row>
    <row r="92" spans="1:6" x14ac:dyDescent="0.25">
      <c r="A92" s="35"/>
      <c r="B92" s="29" t="s">
        <v>116</v>
      </c>
      <c r="C92" s="29">
        <v>1</v>
      </c>
      <c r="D92" s="29" t="str">
        <f>E92</f>
        <v>MS. Power Point</v>
      </c>
      <c r="E92" s="31" t="s">
        <v>261</v>
      </c>
      <c r="F92" s="35"/>
    </row>
    <row r="93" spans="1:6" x14ac:dyDescent="0.25">
      <c r="A93" s="35"/>
      <c r="B93" s="29"/>
      <c r="C93" s="29">
        <v>2</v>
      </c>
      <c r="D93" s="29">
        <f t="shared" ref="D93:D94" si="7">E93</f>
        <v>0</v>
      </c>
      <c r="F93" s="35"/>
    </row>
    <row r="94" spans="1:6" x14ac:dyDescent="0.25">
      <c r="A94" s="35"/>
      <c r="B94" s="29"/>
      <c r="C94" s="29">
        <v>3</v>
      </c>
      <c r="D94" s="29">
        <f t="shared" si="7"/>
        <v>0</v>
      </c>
      <c r="F94" s="35"/>
    </row>
    <row r="95" spans="1:6" s="35" customFormat="1" x14ac:dyDescent="0.25">
      <c r="E95" s="36"/>
    </row>
    <row r="96" spans="1:6" x14ac:dyDescent="0.25">
      <c r="A96" s="35"/>
      <c r="B96" s="29" t="s">
        <v>117</v>
      </c>
      <c r="C96" s="29">
        <v>1</v>
      </c>
      <c r="D96" s="29" t="str">
        <f>E96</f>
        <v>Notebook</v>
      </c>
      <c r="E96" s="31" t="s">
        <v>263</v>
      </c>
      <c r="F96" s="35"/>
    </row>
    <row r="97" spans="1:6" x14ac:dyDescent="0.25">
      <c r="A97" s="35"/>
      <c r="B97" s="29"/>
      <c r="C97" s="29">
        <v>2</v>
      </c>
      <c r="D97" s="29" t="str">
        <f>E97</f>
        <v>Proyektor</v>
      </c>
      <c r="E97" s="31" t="s">
        <v>264</v>
      </c>
      <c r="F97" s="35"/>
    </row>
    <row r="98" spans="1:6" x14ac:dyDescent="0.25">
      <c r="A98" s="35"/>
      <c r="B98" s="29"/>
      <c r="C98" s="29">
        <v>3</v>
      </c>
      <c r="D98" s="29">
        <f>E98</f>
        <v>0</v>
      </c>
      <c r="F98" s="35"/>
    </row>
    <row r="99" spans="1:6" s="35" customFormat="1" x14ac:dyDescent="0.25">
      <c r="E99" s="36"/>
    </row>
    <row r="100" spans="1:6" x14ac:dyDescent="0.25">
      <c r="A100" s="35"/>
      <c r="B100" s="23" t="s">
        <v>89</v>
      </c>
      <c r="C100" s="38" t="s">
        <v>57</v>
      </c>
      <c r="D100" s="38" t="str">
        <f>E100</f>
        <v>Tita Rosita, S.Psi., M.Pd.</v>
      </c>
      <c r="E100" s="33" t="str">
        <f>D11</f>
        <v>Tita Rosita, S.Psi., M.Pd.</v>
      </c>
      <c r="F100" s="35"/>
    </row>
    <row r="101" spans="1:6" s="35" customFormat="1" x14ac:dyDescent="0.25">
      <c r="C101" s="41"/>
      <c r="D101" s="41"/>
      <c r="E101" s="36"/>
    </row>
    <row r="102" spans="1:6" x14ac:dyDescent="0.25">
      <c r="A102" s="35"/>
      <c r="B102" s="23" t="s">
        <v>118</v>
      </c>
      <c r="C102" s="38" t="s">
        <v>57</v>
      </c>
      <c r="D102" s="38">
        <f>E102</f>
        <v>0</v>
      </c>
      <c r="F102" s="35"/>
    </row>
    <row r="103" spans="1:6" x14ac:dyDescent="0.25">
      <c r="A103" s="35"/>
      <c r="B103" s="35"/>
      <c r="C103" s="35"/>
      <c r="D103" s="35"/>
      <c r="E103" s="36"/>
      <c r="F103" s="35"/>
    </row>
    <row r="104" spans="1:6" x14ac:dyDescent="0.25">
      <c r="A104" s="35"/>
      <c r="B104" s="35"/>
      <c r="C104" s="35"/>
      <c r="D104" s="35"/>
      <c r="E104" s="36"/>
      <c r="F104" s="35"/>
    </row>
    <row r="105" spans="1:6" x14ac:dyDescent="0.25">
      <c r="A105" s="35"/>
      <c r="B105" s="35"/>
      <c r="C105" s="35"/>
      <c r="D105" s="35"/>
      <c r="E105" s="36"/>
      <c r="F105" s="35"/>
    </row>
    <row r="106" spans="1:6" hidden="1" x14ac:dyDescent="0.25"/>
    <row r="107" spans="1:6" hidden="1" x14ac:dyDescent="0.25">
      <c r="B107" t="s">
        <v>88</v>
      </c>
      <c r="E107" s="31" t="s">
        <v>259</v>
      </c>
    </row>
    <row r="108" spans="1:6" hidden="1" x14ac:dyDescent="0.25">
      <c r="B108" t="s">
        <v>225</v>
      </c>
      <c r="E108" s="31" t="s">
        <v>260</v>
      </c>
    </row>
    <row r="109" spans="1:6" hidden="1" x14ac:dyDescent="0.25">
      <c r="B109" t="s">
        <v>223</v>
      </c>
      <c r="E109" s="31" t="s">
        <v>261</v>
      </c>
    </row>
    <row r="110" spans="1:6" hidden="1" x14ac:dyDescent="0.25">
      <c r="B110" t="s">
        <v>226</v>
      </c>
    </row>
    <row r="111" spans="1:6" hidden="1" x14ac:dyDescent="0.25">
      <c r="B111" t="s">
        <v>224</v>
      </c>
      <c r="E111" s="31" t="s">
        <v>262</v>
      </c>
    </row>
    <row r="112" spans="1:6" hidden="1" x14ac:dyDescent="0.25">
      <c r="E112" s="52" t="s">
        <v>263</v>
      </c>
    </row>
    <row r="113" spans="2:5" hidden="1" x14ac:dyDescent="0.25">
      <c r="B113" t="s">
        <v>90</v>
      </c>
      <c r="D113" t="s">
        <v>89</v>
      </c>
      <c r="E113" s="31" t="s">
        <v>264</v>
      </c>
    </row>
    <row r="114" spans="2:5" hidden="1" x14ac:dyDescent="0.25">
      <c r="B114" t="s">
        <v>227</v>
      </c>
      <c r="D114" t="s">
        <v>235</v>
      </c>
    </row>
    <row r="115" spans="2:5" hidden="1" x14ac:dyDescent="0.25">
      <c r="B115" t="s">
        <v>230</v>
      </c>
      <c r="D115" t="s">
        <v>328</v>
      </c>
      <c r="E115" s="31" t="s">
        <v>336</v>
      </c>
    </row>
    <row r="116" spans="2:5" hidden="1" x14ac:dyDescent="0.25">
      <c r="B116" t="s">
        <v>228</v>
      </c>
      <c r="D116" t="s">
        <v>236</v>
      </c>
      <c r="E116" s="31" t="s">
        <v>339</v>
      </c>
    </row>
    <row r="117" spans="2:5" hidden="1" x14ac:dyDescent="0.25">
      <c r="B117" t="s">
        <v>231</v>
      </c>
      <c r="D117" t="s">
        <v>232</v>
      </c>
      <c r="E117" s="31" t="s">
        <v>340</v>
      </c>
    </row>
    <row r="118" spans="2:5" hidden="1" x14ac:dyDescent="0.25">
      <c r="B118" t="s">
        <v>229</v>
      </c>
      <c r="D118" t="s">
        <v>234</v>
      </c>
      <c r="E118" s="31" t="s">
        <v>341</v>
      </c>
    </row>
    <row r="119" spans="2:5" hidden="1" x14ac:dyDescent="0.25">
      <c r="D119" t="s">
        <v>233</v>
      </c>
      <c r="E119" s="31" t="s">
        <v>342</v>
      </c>
    </row>
    <row r="120" spans="2:5" hidden="1" x14ac:dyDescent="0.25">
      <c r="D120" t="s">
        <v>237</v>
      </c>
      <c r="E120" s="31" t="s">
        <v>343</v>
      </c>
    </row>
    <row r="121" spans="2:5" hidden="1" x14ac:dyDescent="0.25"/>
    <row r="122" spans="2:5" hidden="1" x14ac:dyDescent="0.25"/>
    <row r="123" spans="2:5" hidden="1" x14ac:dyDescent="0.25">
      <c r="B123" t="s">
        <v>93</v>
      </c>
      <c r="E123" s="31" t="s">
        <v>287</v>
      </c>
    </row>
    <row r="124" spans="2:5" hidden="1" x14ac:dyDescent="0.25">
      <c r="B124" t="s">
        <v>227</v>
      </c>
      <c r="E124" s="31">
        <v>10</v>
      </c>
    </row>
    <row r="125" spans="2:5" hidden="1" x14ac:dyDescent="0.25">
      <c r="B125" t="s">
        <v>238</v>
      </c>
      <c r="E125" s="31">
        <v>15</v>
      </c>
    </row>
    <row r="126" spans="2:5" hidden="1" x14ac:dyDescent="0.25">
      <c r="E126" s="31">
        <v>20</v>
      </c>
    </row>
    <row r="127" spans="2:5" hidden="1" x14ac:dyDescent="0.25">
      <c r="E127" s="31">
        <v>25</v>
      </c>
    </row>
    <row r="128" spans="2:5" hidden="1" x14ac:dyDescent="0.25">
      <c r="E128" s="31">
        <v>30</v>
      </c>
    </row>
    <row r="129" spans="5:5" hidden="1" x14ac:dyDescent="0.25">
      <c r="E129" s="31">
        <v>35</v>
      </c>
    </row>
    <row r="130" spans="5:5" hidden="1" x14ac:dyDescent="0.25">
      <c r="E130" s="31">
        <v>40</v>
      </c>
    </row>
    <row r="131" spans="5:5" hidden="1" x14ac:dyDescent="0.25">
      <c r="E131" s="31">
        <v>45</v>
      </c>
    </row>
    <row r="132" spans="5:5" hidden="1" x14ac:dyDescent="0.25">
      <c r="E132" s="31">
        <v>50</v>
      </c>
    </row>
  </sheetData>
  <autoFilter ref="D113:D120">
    <sortState ref="D84:D90">
      <sortCondition ref="D83:D90"/>
    </sortState>
  </autoFilter>
  <dataValidations count="8">
    <dataValidation type="list" allowBlank="1" showInputMessage="1" showErrorMessage="1" sqref="E9">
      <formula1>$B$108:$B$111</formula1>
    </dataValidation>
    <dataValidation type="list" allowBlank="1" showInputMessage="1" showErrorMessage="1" sqref="E10">
      <formula1>$B$114:$B$118</formula1>
    </dataValidation>
    <dataValidation type="list" allowBlank="1" showInputMessage="1" showErrorMessage="1" sqref="E11">
      <formula1>$D$114:$D$120</formula1>
    </dataValidation>
    <dataValidation type="list" allowBlank="1" showInputMessage="1" showErrorMessage="1" sqref="E12">
      <formula1>$B$124:$B$125</formula1>
    </dataValidation>
    <dataValidation type="list" allowBlank="1" showInputMessage="1" showErrorMessage="1" sqref="E92:E94">
      <formula1>$E$108:$E$109</formula1>
    </dataValidation>
    <dataValidation type="list" allowBlank="1" showInputMessage="1" showErrorMessage="1" sqref="E96:E98">
      <formula1>$E$112:$E$113</formula1>
    </dataValidation>
    <dataValidation type="list" allowBlank="1" showInputMessage="1" showErrorMessage="1" sqref="E75:E76">
      <formula1>$E$124:$E$132</formula1>
    </dataValidation>
    <dataValidation type="list" allowBlank="1" showInputMessage="1" showErrorMessage="1" sqref="E6">
      <formula1>$E$116:$E$120</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CPL!$A$2:$A$11</xm:f>
          </x14:formula1>
          <xm:sqref>E15</xm:sqref>
        </x14:dataValidation>
        <x14:dataValidation type="list" allowBlank="1" showInputMessage="1" showErrorMessage="1">
          <x14:formula1>
            <xm:f>CPL!$A$32:$A$36</xm:f>
          </x14:formula1>
          <xm:sqref>E16</xm:sqref>
        </x14:dataValidation>
        <x14:dataValidation type="list" allowBlank="1" showInputMessage="1" showErrorMessage="1">
          <x14:formula1>
            <xm:f>CPL!$A$14:$A$22</xm:f>
          </x14:formula1>
          <xm:sqref>E17:E19</xm:sqref>
        </x14:dataValidation>
        <x14:dataValidation type="list" allowBlank="1" showInputMessage="1" showErrorMessage="1">
          <x14:formula1>
            <xm:f>CPL!$A$39:$A$43</xm:f>
          </x14:formula1>
          <xm:sqref>E20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30"/>
  <sheetViews>
    <sheetView topLeftCell="C4" zoomScaleNormal="100" zoomScaleSheetLayoutView="70" workbookViewId="0">
      <selection activeCell="D63" sqref="D63"/>
    </sheetView>
  </sheetViews>
  <sheetFormatPr defaultColWidth="0" defaultRowHeight="15" zeroHeight="1" x14ac:dyDescent="0.25"/>
  <cols>
    <col min="1" max="1" width="9.140625" style="35" customWidth="1"/>
    <col min="2" max="2" width="9.140625" style="3" customWidth="1"/>
    <col min="3" max="4" width="37.140625" customWidth="1"/>
    <col min="5" max="5" width="27.7109375" hidden="1" customWidth="1"/>
    <col min="6" max="6" width="27.7109375" customWidth="1"/>
    <col min="7" max="7" width="25.42578125" customWidth="1"/>
    <col min="8" max="8" width="32.28515625" hidden="1" customWidth="1"/>
    <col min="9" max="10" width="11" style="2" hidden="1" customWidth="1"/>
    <col min="11" max="11" width="14.5703125" style="6" customWidth="1"/>
    <col min="12" max="12" width="18" customWidth="1"/>
    <col min="13" max="13" width="19.140625" customWidth="1"/>
    <col min="14" max="14" width="21.85546875" customWidth="1"/>
    <col min="15" max="15" width="27.85546875" customWidth="1"/>
    <col min="16" max="16" width="4.7109375" hidden="1" customWidth="1"/>
    <col min="17" max="17" width="9.140625" style="35" customWidth="1"/>
    <col min="18" max="16384" width="9.140625" hidden="1"/>
  </cols>
  <sheetData>
    <row r="1" spans="1:17" s="35" customFormat="1" ht="32.25" customHeight="1" x14ac:dyDescent="0.25">
      <c r="B1" s="67" t="s">
        <v>283</v>
      </c>
      <c r="I1" s="66"/>
      <c r="J1" s="66"/>
      <c r="K1" s="66"/>
    </row>
    <row r="2" spans="1:17" ht="30.75" customHeight="1" x14ac:dyDescent="0.25">
      <c r="B2" s="203" t="s">
        <v>25</v>
      </c>
      <c r="C2" s="203" t="s">
        <v>50</v>
      </c>
      <c r="D2" s="204" t="s">
        <v>281</v>
      </c>
      <c r="E2" s="203" t="s">
        <v>27</v>
      </c>
      <c r="F2" s="195" t="s">
        <v>28</v>
      </c>
      <c r="G2" s="196"/>
      <c r="H2" s="200" t="s">
        <v>131</v>
      </c>
      <c r="I2" s="201"/>
      <c r="J2" s="202"/>
      <c r="K2" s="195" t="s">
        <v>30</v>
      </c>
      <c r="L2" s="196"/>
      <c r="M2" s="199" t="s">
        <v>34</v>
      </c>
      <c r="N2" s="199"/>
      <c r="O2" s="199"/>
      <c r="P2" s="199"/>
    </row>
    <row r="3" spans="1:17" s="5" customFormat="1" ht="45" x14ac:dyDescent="0.25">
      <c r="A3" s="65"/>
      <c r="B3" s="203"/>
      <c r="C3" s="203"/>
      <c r="D3" s="205"/>
      <c r="E3" s="203"/>
      <c r="F3" s="197"/>
      <c r="G3" s="198"/>
      <c r="H3" s="46" t="s">
        <v>132</v>
      </c>
      <c r="I3" s="46" t="s">
        <v>133</v>
      </c>
      <c r="J3" s="46" t="s">
        <v>134</v>
      </c>
      <c r="K3" s="197"/>
      <c r="L3" s="198"/>
      <c r="M3" s="197" t="s">
        <v>31</v>
      </c>
      <c r="N3" s="198"/>
      <c r="O3" s="78" t="s">
        <v>32</v>
      </c>
      <c r="P3" s="78" t="s">
        <v>33</v>
      </c>
      <c r="Q3" s="65"/>
    </row>
    <row r="4" spans="1:17" x14ac:dyDescent="0.25">
      <c r="B4" s="49">
        <v>1</v>
      </c>
      <c r="C4" t="s">
        <v>311</v>
      </c>
      <c r="D4" s="23" t="str">
        <f>LOWER(E4)</f>
        <v>rekonseptualisasi kesehatan mental dan perbedaannya dengan abnormalitas</v>
      </c>
      <c r="E4" s="72" t="str">
        <f>'Input A'!E55</f>
        <v>Rekonseptualisasi kesehatan mental dan perbedaannya dengan abnormalitas</v>
      </c>
      <c r="F4" t="s">
        <v>124</v>
      </c>
      <c r="G4" t="s">
        <v>127</v>
      </c>
      <c r="H4" s="34">
        <v>1</v>
      </c>
      <c r="I4" s="47">
        <f>'Input A'!E7</f>
        <v>2</v>
      </c>
      <c r="J4" s="47" t="s">
        <v>135</v>
      </c>
      <c r="K4" t="s">
        <v>136</v>
      </c>
      <c r="L4" t="s">
        <v>312</v>
      </c>
      <c r="M4" t="s">
        <v>129</v>
      </c>
      <c r="N4" t="s">
        <v>146</v>
      </c>
      <c r="O4" t="s">
        <v>333</v>
      </c>
      <c r="P4" s="34">
        <v>0</v>
      </c>
    </row>
    <row r="5" spans="1:17" x14ac:dyDescent="0.25">
      <c r="B5" s="49">
        <v>2</v>
      </c>
      <c r="C5" t="s">
        <v>120</v>
      </c>
      <c r="D5" s="23" t="str">
        <f t="shared" ref="D5:D19" si="0">LOWER(E5)</f>
        <v>rekonseptualisasi kesehatan mental dan perbedaannya dengan abnormalitas</v>
      </c>
      <c r="E5" s="72" t="str">
        <f>'Input A'!E56</f>
        <v>Rekonseptualisasi kesehatan mental dan perbedaannya dengan abnormalitas</v>
      </c>
      <c r="F5" t="s">
        <v>124</v>
      </c>
      <c r="G5" t="s">
        <v>127</v>
      </c>
      <c r="H5" s="34">
        <v>1</v>
      </c>
      <c r="I5" s="47">
        <f>$I$4</f>
        <v>2</v>
      </c>
      <c r="J5" s="47" t="s">
        <v>135</v>
      </c>
      <c r="K5" t="s">
        <v>136</v>
      </c>
      <c r="L5" t="s">
        <v>312</v>
      </c>
      <c r="M5" t="s">
        <v>129</v>
      </c>
      <c r="N5" t="s">
        <v>146</v>
      </c>
      <c r="O5" t="s">
        <v>333</v>
      </c>
      <c r="P5" s="50">
        <f>(100-($P$11+$P$19))/13</f>
        <v>3.8461538461538463</v>
      </c>
    </row>
    <row r="6" spans="1:17" x14ac:dyDescent="0.25">
      <c r="B6" s="49">
        <v>3</v>
      </c>
      <c r="C6" t="s">
        <v>120</v>
      </c>
      <c r="D6" s="23" t="str">
        <f t="shared" si="0"/>
        <v>ruang lingkup kesehatan mental serta faktor-faktor yang mempengaruhi kesehatan mental</v>
      </c>
      <c r="E6" s="72" t="str">
        <f>'Input A'!E57</f>
        <v>Ruang lingkup kesehatan mental serta faktor-faktor yang mempengaruhi kesehatan mental</v>
      </c>
      <c r="F6" t="s">
        <v>126</v>
      </c>
      <c r="G6" t="s">
        <v>127</v>
      </c>
      <c r="H6" s="34">
        <v>1</v>
      </c>
      <c r="I6" s="47">
        <f t="shared" ref="I6:I19" si="1">$I$4</f>
        <v>2</v>
      </c>
      <c r="J6" s="47" t="s">
        <v>135</v>
      </c>
      <c r="K6" t="s">
        <v>142</v>
      </c>
      <c r="L6" t="s">
        <v>141</v>
      </c>
      <c r="M6" t="s">
        <v>143</v>
      </c>
      <c r="N6" t="s">
        <v>147</v>
      </c>
      <c r="O6" t="s">
        <v>148</v>
      </c>
      <c r="P6" s="50">
        <f t="shared" ref="P6:P18" si="2">(100-($P$11+$P$19))/13</f>
        <v>3.8461538461538463</v>
      </c>
    </row>
    <row r="7" spans="1:17" x14ac:dyDescent="0.25">
      <c r="B7" s="49">
        <v>4</v>
      </c>
      <c r="C7" t="s">
        <v>120</v>
      </c>
      <c r="D7" s="23" t="str">
        <f t="shared" si="0"/>
        <v>ruang lingkup kesehatan mental serta faktor-faktor yang mempengaruhi kesehatan mental</v>
      </c>
      <c r="E7" s="72" t="str">
        <f>'Input A'!E58</f>
        <v>Ruang lingkup kesehatan mental serta faktor-faktor yang mempengaruhi kesehatan mental</v>
      </c>
      <c r="F7" t="s">
        <v>126</v>
      </c>
      <c r="G7" t="s">
        <v>127</v>
      </c>
      <c r="H7" s="34">
        <v>1</v>
      </c>
      <c r="I7" s="47">
        <f t="shared" si="1"/>
        <v>2</v>
      </c>
      <c r="J7" s="47" t="s">
        <v>135</v>
      </c>
      <c r="K7" t="s">
        <v>142</v>
      </c>
      <c r="L7" t="s">
        <v>141</v>
      </c>
      <c r="M7" t="s">
        <v>143</v>
      </c>
      <c r="N7" t="s">
        <v>147</v>
      </c>
      <c r="O7" t="s">
        <v>148</v>
      </c>
      <c r="P7" s="50">
        <f t="shared" si="2"/>
        <v>3.8461538461538463</v>
      </c>
    </row>
    <row r="8" spans="1:17" x14ac:dyDescent="0.25">
      <c r="B8" s="49">
        <v>5</v>
      </c>
      <c r="C8" t="s">
        <v>120</v>
      </c>
      <c r="D8" s="23" t="str">
        <f t="shared" si="0"/>
        <v>gangguan kesehatan mental yang mencakup gangguan kepribadian narsistik</v>
      </c>
      <c r="E8" s="72" t="str">
        <f>'Input A'!E59</f>
        <v>Gangguan kesehatan mental yang mencakup gangguan kepribadian narsistik</v>
      </c>
      <c r="F8" t="s">
        <v>126</v>
      </c>
      <c r="G8" t="s">
        <v>127</v>
      </c>
      <c r="H8" s="34">
        <v>1</v>
      </c>
      <c r="I8" s="47">
        <f t="shared" si="1"/>
        <v>2</v>
      </c>
      <c r="J8" s="47" t="s">
        <v>135</v>
      </c>
      <c r="K8" t="s">
        <v>142</v>
      </c>
      <c r="L8" t="s">
        <v>141</v>
      </c>
      <c r="M8" t="s">
        <v>143</v>
      </c>
      <c r="N8" t="s">
        <v>147</v>
      </c>
      <c r="O8" t="s">
        <v>148</v>
      </c>
      <c r="P8" s="50">
        <f t="shared" si="2"/>
        <v>3.8461538461538463</v>
      </c>
    </row>
    <row r="9" spans="1:17" x14ac:dyDescent="0.25">
      <c r="B9" s="49">
        <v>6</v>
      </c>
      <c r="C9" t="s">
        <v>120</v>
      </c>
      <c r="D9" s="23" t="str">
        <f t="shared" si="0"/>
        <v>gangguan kesehatan mental yang mencakup kecanduan media sosial (facebook dan instagram)</v>
      </c>
      <c r="E9" s="72" t="str">
        <f>'Input A'!E60</f>
        <v>Gangguan kesehatan mental yang mencakup kecanduan media sosial (facebook dan instagram)</v>
      </c>
      <c r="F9" t="s">
        <v>126</v>
      </c>
      <c r="G9" t="s">
        <v>127</v>
      </c>
      <c r="H9" s="34">
        <v>1</v>
      </c>
      <c r="I9" s="47">
        <f t="shared" si="1"/>
        <v>2</v>
      </c>
      <c r="J9" s="47" t="s">
        <v>135</v>
      </c>
      <c r="K9" t="s">
        <v>142</v>
      </c>
      <c r="L9" t="s">
        <v>141</v>
      </c>
      <c r="M9" t="s">
        <v>143</v>
      </c>
      <c r="N9" t="s">
        <v>147</v>
      </c>
      <c r="O9" t="s">
        <v>148</v>
      </c>
      <c r="P9" s="50">
        <f t="shared" si="2"/>
        <v>3.8461538461538463</v>
      </c>
    </row>
    <row r="10" spans="1:17" x14ac:dyDescent="0.25">
      <c r="B10" s="49">
        <v>7</v>
      </c>
      <c r="C10" t="s">
        <v>120</v>
      </c>
      <c r="D10" s="23" t="str">
        <f t="shared" si="0"/>
        <v>gangguan kesehatan mental yang mencakup kecanduan media sosial (facebook dan instagram)</v>
      </c>
      <c r="E10" s="72" t="str">
        <f>'Input A'!E61</f>
        <v>Gangguan kesehatan mental yang mencakup kecanduan media sosial (facebook dan instagram)</v>
      </c>
      <c r="F10" t="s">
        <v>126</v>
      </c>
      <c r="G10" t="s">
        <v>127</v>
      </c>
      <c r="H10" s="34">
        <v>1</v>
      </c>
      <c r="I10" s="47">
        <f t="shared" si="1"/>
        <v>2</v>
      </c>
      <c r="J10" s="47" t="s">
        <v>135</v>
      </c>
      <c r="K10" t="s">
        <v>142</v>
      </c>
      <c r="L10" t="s">
        <v>141</v>
      </c>
      <c r="M10" t="s">
        <v>143</v>
      </c>
      <c r="N10" t="s">
        <v>147</v>
      </c>
      <c r="O10" t="s">
        <v>148</v>
      </c>
      <c r="P10" s="50">
        <f t="shared" si="2"/>
        <v>3.8461538461538463</v>
      </c>
    </row>
    <row r="11" spans="1:17" x14ac:dyDescent="0.25">
      <c r="B11" s="49">
        <v>8</v>
      </c>
      <c r="C11" s="48" t="s">
        <v>83</v>
      </c>
      <c r="D11" s="23" t="str">
        <f t="shared" si="0"/>
        <v>ujian tengah semester (uts)</v>
      </c>
      <c r="E11" s="72" t="str">
        <f>'Input A'!E62</f>
        <v>Ujian Tengah Semester (UTS)</v>
      </c>
      <c r="F11" s="72"/>
      <c r="G11" s="34"/>
      <c r="H11" s="34"/>
      <c r="I11" s="47">
        <f t="shared" si="1"/>
        <v>2</v>
      </c>
      <c r="J11" s="47" t="s">
        <v>135</v>
      </c>
      <c r="K11" s="47"/>
      <c r="L11" s="34"/>
      <c r="M11" s="34"/>
      <c r="N11" s="34"/>
      <c r="O11" s="34"/>
      <c r="P11" s="34">
        <f>'Input A'!D75</f>
        <v>20</v>
      </c>
    </row>
    <row r="12" spans="1:17" x14ac:dyDescent="0.25">
      <c r="B12" s="49">
        <v>9</v>
      </c>
      <c r="C12" t="s">
        <v>120</v>
      </c>
      <c r="D12" s="23" t="str">
        <f t="shared" si="0"/>
        <v>gangguan kesehatan mental yang mencakup kecanduan game  (online dan offline)</v>
      </c>
      <c r="E12" s="72" t="str">
        <f>'Input A'!E63</f>
        <v>Gangguan kesehatan mental yang mencakup kecanduan game  (online dan offline)</v>
      </c>
      <c r="F12" t="s">
        <v>126</v>
      </c>
      <c r="G12" t="s">
        <v>127</v>
      </c>
      <c r="H12" s="34">
        <v>1</v>
      </c>
      <c r="I12" s="47">
        <f t="shared" si="1"/>
        <v>2</v>
      </c>
      <c r="J12" s="47" t="s">
        <v>135</v>
      </c>
      <c r="K12" t="s">
        <v>142</v>
      </c>
      <c r="L12" t="s">
        <v>141</v>
      </c>
      <c r="M12" t="s">
        <v>143</v>
      </c>
      <c r="N12" t="s">
        <v>147</v>
      </c>
      <c r="O12" t="s">
        <v>148</v>
      </c>
      <c r="P12" s="50">
        <f t="shared" si="2"/>
        <v>3.8461538461538463</v>
      </c>
    </row>
    <row r="13" spans="1:17" x14ac:dyDescent="0.25">
      <c r="B13" s="49">
        <v>10</v>
      </c>
      <c r="C13" t="s">
        <v>120</v>
      </c>
      <c r="D13" s="23" t="str">
        <f t="shared" si="0"/>
        <v>gangguan kesehatan mental yang mencakup kecanduan game  (online dan offline)</v>
      </c>
      <c r="E13" s="72" t="str">
        <f>'Input A'!E64</f>
        <v>Gangguan kesehatan mental yang mencakup kecanduan game  (online dan offline)</v>
      </c>
      <c r="F13" t="s">
        <v>126</v>
      </c>
      <c r="G13" t="s">
        <v>127</v>
      </c>
      <c r="H13" s="34">
        <v>1</v>
      </c>
      <c r="I13" s="47">
        <f t="shared" si="1"/>
        <v>2</v>
      </c>
      <c r="J13" s="47" t="s">
        <v>135</v>
      </c>
      <c r="K13" t="s">
        <v>142</v>
      </c>
      <c r="L13" t="s">
        <v>141</v>
      </c>
      <c r="M13" t="s">
        <v>143</v>
      </c>
      <c r="N13" t="s">
        <v>147</v>
      </c>
      <c r="O13" t="s">
        <v>148</v>
      </c>
      <c r="P13" s="50">
        <f t="shared" si="2"/>
        <v>3.8461538461538463</v>
      </c>
    </row>
    <row r="14" spans="1:17" x14ac:dyDescent="0.25">
      <c r="B14" s="49">
        <v>11</v>
      </c>
      <c r="C14" t="s">
        <v>120</v>
      </c>
      <c r="D14" s="23" t="str">
        <f t="shared" si="0"/>
        <v>gangguan kesehatan mental yang berkaitan dengan kecanduan rokok</v>
      </c>
      <c r="E14" s="72" t="str">
        <f>'Input A'!E65</f>
        <v>Gangguan kesehatan mental yang berkaitan dengan kecanduan rokok</v>
      </c>
      <c r="F14" t="s">
        <v>126</v>
      </c>
      <c r="G14" t="s">
        <v>127</v>
      </c>
      <c r="H14" s="34">
        <v>1</v>
      </c>
      <c r="I14" s="47">
        <f t="shared" si="1"/>
        <v>2</v>
      </c>
      <c r="J14" s="47" t="s">
        <v>135</v>
      </c>
      <c r="K14" t="s">
        <v>142</v>
      </c>
      <c r="L14" t="s">
        <v>141</v>
      </c>
      <c r="M14" t="s">
        <v>143</v>
      </c>
      <c r="N14" t="s">
        <v>147</v>
      </c>
      <c r="O14" t="s">
        <v>148</v>
      </c>
      <c r="P14" s="50">
        <f t="shared" si="2"/>
        <v>3.8461538461538463</v>
      </c>
    </row>
    <row r="15" spans="1:17" x14ac:dyDescent="0.25">
      <c r="B15" s="49">
        <v>12</v>
      </c>
      <c r="C15" t="s">
        <v>120</v>
      </c>
      <c r="D15" s="23" t="str">
        <f t="shared" si="0"/>
        <v>gangguan kesehatan mental yang berkaitan dengan kecanduan rokok</v>
      </c>
      <c r="E15" s="72" t="str">
        <f>'Input A'!E66</f>
        <v>Gangguan kesehatan mental yang berkaitan dengan kecanduan rokok</v>
      </c>
      <c r="F15" t="s">
        <v>126</v>
      </c>
      <c r="G15" t="s">
        <v>127</v>
      </c>
      <c r="H15" s="34">
        <v>1</v>
      </c>
      <c r="I15" s="47">
        <f t="shared" si="1"/>
        <v>2</v>
      </c>
      <c r="J15" s="47" t="s">
        <v>135</v>
      </c>
      <c r="K15" t="s">
        <v>142</v>
      </c>
      <c r="L15" t="s">
        <v>141</v>
      </c>
      <c r="M15" t="s">
        <v>143</v>
      </c>
      <c r="N15" t="s">
        <v>147</v>
      </c>
      <c r="O15" t="s">
        <v>148</v>
      </c>
      <c r="P15" s="50">
        <f t="shared" si="2"/>
        <v>3.8461538461538463</v>
      </c>
    </row>
    <row r="16" spans="1:17" x14ac:dyDescent="0.25">
      <c r="B16" s="49">
        <v>13</v>
      </c>
      <c r="C16" t="s">
        <v>120</v>
      </c>
      <c r="D16" s="23" t="str">
        <f t="shared" si="0"/>
        <v>gangguan kesehatan mental yang berkaitan dengan ketergantungan alkohol</v>
      </c>
      <c r="E16" s="72" t="str">
        <f>'Input A'!E67</f>
        <v>Gangguan kesehatan mental yang berkaitan dengan ketergantungan alkohol</v>
      </c>
      <c r="F16" t="s">
        <v>126</v>
      </c>
      <c r="G16" t="s">
        <v>127</v>
      </c>
      <c r="H16" s="34">
        <v>1</v>
      </c>
      <c r="I16" s="47">
        <f t="shared" si="1"/>
        <v>2</v>
      </c>
      <c r="J16" s="47" t="s">
        <v>135</v>
      </c>
      <c r="K16" t="s">
        <v>142</v>
      </c>
      <c r="L16" t="s">
        <v>141</v>
      </c>
      <c r="M16" t="s">
        <v>143</v>
      </c>
      <c r="N16" t="s">
        <v>147</v>
      </c>
      <c r="O16" t="s">
        <v>148</v>
      </c>
      <c r="P16" s="50">
        <f t="shared" si="2"/>
        <v>3.8461538461538463</v>
      </c>
    </row>
    <row r="17" spans="2:16" x14ac:dyDescent="0.25">
      <c r="B17" s="49">
        <v>14</v>
      </c>
      <c r="C17" t="s">
        <v>120</v>
      </c>
      <c r="D17" s="23" t="str">
        <f t="shared" si="0"/>
        <v>program kesehatan mental di sekolah</v>
      </c>
      <c r="E17" s="72" t="str">
        <f>'Input A'!E68</f>
        <v>Program kesehatan mental di sekolah</v>
      </c>
      <c r="F17" t="s">
        <v>126</v>
      </c>
      <c r="G17" t="s">
        <v>127</v>
      </c>
      <c r="H17" s="34">
        <v>1</v>
      </c>
      <c r="I17" s="47">
        <f t="shared" si="1"/>
        <v>2</v>
      </c>
      <c r="J17" s="47" t="s">
        <v>135</v>
      </c>
      <c r="K17" t="s">
        <v>142</v>
      </c>
      <c r="L17" t="s">
        <v>141</v>
      </c>
      <c r="M17" t="s">
        <v>143</v>
      </c>
      <c r="N17" t="s">
        <v>147</v>
      </c>
      <c r="O17" t="s">
        <v>148</v>
      </c>
      <c r="P17" s="50">
        <f t="shared" si="2"/>
        <v>3.8461538461538463</v>
      </c>
    </row>
    <row r="18" spans="2:16" x14ac:dyDescent="0.25">
      <c r="B18" s="49">
        <v>15</v>
      </c>
      <c r="C18" t="s">
        <v>120</v>
      </c>
      <c r="D18" s="23" t="str">
        <f t="shared" si="0"/>
        <v>program kesehatan mental di sekolah</v>
      </c>
      <c r="E18" s="72" t="str">
        <f>'Input A'!E69</f>
        <v>Program kesehatan mental di sekolah</v>
      </c>
      <c r="F18" t="s">
        <v>126</v>
      </c>
      <c r="G18" t="s">
        <v>127</v>
      </c>
      <c r="H18" s="34">
        <v>1</v>
      </c>
      <c r="I18" s="47">
        <f t="shared" si="1"/>
        <v>2</v>
      </c>
      <c r="J18" s="47" t="s">
        <v>135</v>
      </c>
      <c r="K18" t="s">
        <v>142</v>
      </c>
      <c r="L18" t="s">
        <v>141</v>
      </c>
      <c r="M18" t="s">
        <v>143</v>
      </c>
      <c r="N18" t="s">
        <v>147</v>
      </c>
      <c r="O18" t="s">
        <v>148</v>
      </c>
      <c r="P18" s="50">
        <f t="shared" si="2"/>
        <v>3.8461538461538463</v>
      </c>
    </row>
    <row r="19" spans="2:16" x14ac:dyDescent="0.25">
      <c r="B19" s="49">
        <v>16</v>
      </c>
      <c r="C19" s="48" t="s">
        <v>83</v>
      </c>
      <c r="D19" s="23" t="str">
        <f t="shared" si="0"/>
        <v>ujian akhir semester (uas)</v>
      </c>
      <c r="E19" s="72" t="str">
        <f>'Input A'!E70</f>
        <v>Ujian Akhir Semester (UAS)</v>
      </c>
      <c r="F19" s="72"/>
      <c r="G19" s="34"/>
      <c r="H19" s="34"/>
      <c r="I19" s="47">
        <f t="shared" si="1"/>
        <v>2</v>
      </c>
      <c r="J19" s="47" t="s">
        <v>135</v>
      </c>
      <c r="K19" s="47"/>
      <c r="L19" s="34"/>
      <c r="M19" s="34"/>
      <c r="N19" s="34"/>
      <c r="O19" s="34"/>
      <c r="P19" s="34">
        <f>'Input A'!D76</f>
        <v>30</v>
      </c>
    </row>
    <row r="20" spans="2:16" s="35" customFormat="1" ht="44.25" customHeight="1" x14ac:dyDescent="0.25">
      <c r="B20" s="68"/>
      <c r="C20" s="69"/>
      <c r="E20" s="70"/>
      <c r="F20" s="70"/>
      <c r="I20" s="71"/>
      <c r="J20" s="71"/>
      <c r="K20" s="71"/>
    </row>
    <row r="21" spans="2:16" hidden="1" x14ac:dyDescent="0.25"/>
    <row r="22" spans="2:16" hidden="1" x14ac:dyDescent="0.25">
      <c r="C22" t="s">
        <v>119</v>
      </c>
      <c r="G22" t="s">
        <v>123</v>
      </c>
      <c r="L22" t="s">
        <v>119</v>
      </c>
      <c r="N22" t="s">
        <v>119</v>
      </c>
      <c r="O22" t="s">
        <v>123</v>
      </c>
    </row>
    <row r="23" spans="2:16" hidden="1" x14ac:dyDescent="0.25">
      <c r="C23" t="s">
        <v>121</v>
      </c>
      <c r="G23" t="s">
        <v>124</v>
      </c>
      <c r="L23" t="s">
        <v>137</v>
      </c>
      <c r="N23" t="s">
        <v>144</v>
      </c>
      <c r="O23" t="s">
        <v>148</v>
      </c>
    </row>
    <row r="24" spans="2:16" hidden="1" x14ac:dyDescent="0.25">
      <c r="C24" t="s">
        <v>122</v>
      </c>
      <c r="G24" t="s">
        <v>126</v>
      </c>
      <c r="L24" t="s">
        <v>139</v>
      </c>
      <c r="N24" t="s">
        <v>147</v>
      </c>
      <c r="O24" t="s">
        <v>149</v>
      </c>
    </row>
    <row r="25" spans="2:16" hidden="1" x14ac:dyDescent="0.25">
      <c r="C25" t="s">
        <v>120</v>
      </c>
      <c r="G25" t="s">
        <v>125</v>
      </c>
      <c r="L25" t="s">
        <v>142</v>
      </c>
      <c r="N25" t="s">
        <v>129</v>
      </c>
      <c r="O25" t="s">
        <v>150</v>
      </c>
    </row>
    <row r="26" spans="2:16" hidden="1" x14ac:dyDescent="0.25">
      <c r="C26" t="s">
        <v>311</v>
      </c>
      <c r="G26" t="s">
        <v>130</v>
      </c>
      <c r="L26" t="s">
        <v>136</v>
      </c>
      <c r="N26" t="s">
        <v>145</v>
      </c>
      <c r="O26" t="s">
        <v>333</v>
      </c>
    </row>
    <row r="27" spans="2:16" hidden="1" x14ac:dyDescent="0.25">
      <c r="G27" t="s">
        <v>128</v>
      </c>
      <c r="L27" t="s">
        <v>138</v>
      </c>
      <c r="N27" t="s">
        <v>143</v>
      </c>
    </row>
    <row r="28" spans="2:16" hidden="1" x14ac:dyDescent="0.25">
      <c r="G28" t="s">
        <v>127</v>
      </c>
      <c r="L28" t="s">
        <v>312</v>
      </c>
      <c r="N28" t="s">
        <v>146</v>
      </c>
    </row>
    <row r="29" spans="2:16" hidden="1" x14ac:dyDescent="0.25">
      <c r="L29" t="s">
        <v>140</v>
      </c>
    </row>
    <row r="30" spans="2:16" hidden="1" x14ac:dyDescent="0.25">
      <c r="L30" t="s">
        <v>141</v>
      </c>
    </row>
  </sheetData>
  <autoFilter ref="L22:N30">
    <sortState ref="L23:N30">
      <sortCondition ref="N22:N30"/>
    </sortState>
  </autoFilter>
  <mergeCells count="9">
    <mergeCell ref="K2:L3"/>
    <mergeCell ref="M2:P2"/>
    <mergeCell ref="M3:N3"/>
    <mergeCell ref="H2:J2"/>
    <mergeCell ref="B2:B3"/>
    <mergeCell ref="C2:C3"/>
    <mergeCell ref="E2:E3"/>
    <mergeCell ref="D2:D3"/>
    <mergeCell ref="F2:G3"/>
  </mergeCells>
  <dataValidations count="5">
    <dataValidation type="list" allowBlank="1" showInputMessage="1" showErrorMessage="1" sqref="K4:L10 K12:L18">
      <formula1>$L$23:$L$30</formula1>
    </dataValidation>
    <dataValidation type="list" allowBlank="1" showInputMessage="1" showErrorMessage="1" sqref="F4:G10 F12:G18">
      <formula1>$G$23:$G$28</formula1>
    </dataValidation>
    <dataValidation type="list" allowBlank="1" showInputMessage="1" showErrorMessage="1" sqref="C4:C10 C12:C18">
      <formula1>$C$23:$C$26</formula1>
    </dataValidation>
    <dataValidation type="list" allowBlank="1" showInputMessage="1" showErrorMessage="1" sqref="M4:N10 M12:N18">
      <formula1>$N$23:$N$28</formula1>
    </dataValidation>
    <dataValidation type="list" allowBlank="1" showInputMessage="1" showErrorMessage="1" sqref="O4:O10 O12:O18">
      <formula1>$O$23:$O$26</formula1>
    </dataValidation>
  </dataValidations>
  <pageMargins left="0.59055118110236227" right="0.59055118110236227" top="0.98425196850393704" bottom="0.39370078740157483" header="0.31496062992125984" footer="0.31496062992125984"/>
  <pageSetup paperSize="9" scale="71" fitToHeight="2"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3"/>
  <sheetViews>
    <sheetView topLeftCell="A31" workbookViewId="0">
      <selection activeCell="N29" sqref="N29"/>
    </sheetView>
  </sheetViews>
  <sheetFormatPr defaultRowHeight="15" x14ac:dyDescent="0.25"/>
  <sheetData>
    <row r="1" spans="1:1" ht="21" x14ac:dyDescent="0.35">
      <c r="A1" s="51" t="s">
        <v>241</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242</v>
      </c>
    </row>
    <row r="9" spans="1:1" x14ac:dyDescent="0.25">
      <c r="A9" t="s">
        <v>271</v>
      </c>
    </row>
    <row r="10" spans="1:1" x14ac:dyDescent="0.25">
      <c r="A10" t="s">
        <v>272</v>
      </c>
    </row>
    <row r="11" spans="1:1" x14ac:dyDescent="0.25">
      <c r="A11" t="s">
        <v>243</v>
      </c>
    </row>
    <row r="13" spans="1:1" ht="21" x14ac:dyDescent="0.35">
      <c r="A13" s="51" t="s">
        <v>239</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240</v>
      </c>
    </row>
    <row r="20" spans="1:1" x14ac:dyDescent="0.25">
      <c r="A20" t="s">
        <v>278</v>
      </c>
    </row>
    <row r="21" spans="1:1" x14ac:dyDescent="0.25">
      <c r="A21" t="s">
        <v>279</v>
      </c>
    </row>
    <row r="22" spans="1:1" x14ac:dyDescent="0.25">
      <c r="A22" t="s">
        <v>280</v>
      </c>
    </row>
    <row r="24" spans="1:1" ht="21" x14ac:dyDescent="0.35">
      <c r="A24" s="51" t="s">
        <v>6</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1" spans="1:1" ht="21" x14ac:dyDescent="0.35">
      <c r="A31" s="51" t="s">
        <v>7</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8" spans="1:1" ht="21" x14ac:dyDescent="0.35">
      <c r="A38" s="51" t="s">
        <v>9</v>
      </c>
    </row>
    <row r="39" spans="1:1" x14ac:dyDescent="0.25">
      <c r="A39" t="s">
        <v>244</v>
      </c>
    </row>
    <row r="40" spans="1:1" x14ac:dyDescent="0.25">
      <c r="A40" t="s">
        <v>245</v>
      </c>
    </row>
    <row r="41" spans="1:1" x14ac:dyDescent="0.25">
      <c r="A41" t="s">
        <v>246</v>
      </c>
    </row>
    <row r="42" spans="1:1" x14ac:dyDescent="0.25">
      <c r="A42" t="s">
        <v>247</v>
      </c>
    </row>
    <row r="43" spans="1:1" x14ac:dyDescent="0.25">
      <c r="A43" t="s">
        <v>248</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1"/>
  <sheetViews>
    <sheetView view="pageBreakPreview" zoomScale="60" zoomScaleNormal="100" workbookViewId="0">
      <selection activeCell="F8" sqref="F8:F11"/>
    </sheetView>
  </sheetViews>
  <sheetFormatPr defaultRowHeight="15" x14ac:dyDescent="0.25"/>
  <cols>
    <col min="1" max="1" width="9.140625" style="3"/>
    <col min="2" max="3" width="27.7109375" customWidth="1"/>
    <col min="4" max="4" width="18.85546875" customWidth="1"/>
    <col min="6" max="6" width="18" customWidth="1"/>
    <col min="7" max="8" width="24" customWidth="1"/>
    <col min="9" max="9" width="15" customWidth="1"/>
  </cols>
  <sheetData>
    <row r="1" spans="1:9" x14ac:dyDescent="0.25">
      <c r="A1" s="194" t="s">
        <v>25</v>
      </c>
      <c r="B1" s="194" t="s">
        <v>50</v>
      </c>
      <c r="C1" s="194" t="s">
        <v>27</v>
      </c>
      <c r="D1" s="194" t="s">
        <v>28</v>
      </c>
      <c r="E1" s="194" t="s">
        <v>29</v>
      </c>
      <c r="F1" s="194" t="s">
        <v>30</v>
      </c>
      <c r="G1" s="193" t="s">
        <v>34</v>
      </c>
      <c r="H1" s="193"/>
      <c r="I1" s="193"/>
    </row>
    <row r="2" spans="1:9" s="5" customFormat="1" x14ac:dyDescent="0.25">
      <c r="A2" s="194"/>
      <c r="B2" s="194"/>
      <c r="C2" s="194"/>
      <c r="D2" s="194"/>
      <c r="E2" s="194"/>
      <c r="F2" s="194"/>
      <c r="G2" s="18" t="s">
        <v>31</v>
      </c>
      <c r="H2" s="18" t="s">
        <v>32</v>
      </c>
      <c r="I2" s="18" t="s">
        <v>33</v>
      </c>
    </row>
    <row r="3" spans="1:9" x14ac:dyDescent="0.25">
      <c r="A3" s="19" t="s">
        <v>36</v>
      </c>
      <c r="B3" s="19" t="s">
        <v>37</v>
      </c>
      <c r="C3" s="19" t="s">
        <v>38</v>
      </c>
      <c r="D3" s="19" t="s">
        <v>39</v>
      </c>
      <c r="E3" s="19" t="s">
        <v>40</v>
      </c>
      <c r="F3" s="19" t="s">
        <v>41</v>
      </c>
      <c r="G3" s="19" t="s">
        <v>42</v>
      </c>
      <c r="H3" s="19" t="s">
        <v>43</v>
      </c>
      <c r="I3" s="19" t="s">
        <v>44</v>
      </c>
    </row>
    <row r="4" spans="1:9" ht="22.5" customHeight="1" x14ac:dyDescent="0.25">
      <c r="A4" s="207">
        <v>1</v>
      </c>
      <c r="B4" s="206"/>
      <c r="C4" s="206"/>
      <c r="D4" s="7" t="s">
        <v>45</v>
      </c>
      <c r="E4" s="206"/>
      <c r="F4" s="206"/>
      <c r="G4" s="7" t="s">
        <v>47</v>
      </c>
      <c r="H4" s="206"/>
      <c r="I4" s="206"/>
    </row>
    <row r="5" spans="1:9" ht="22.5" customHeight="1" x14ac:dyDescent="0.25">
      <c r="A5" s="207"/>
      <c r="B5" s="206"/>
      <c r="C5" s="206"/>
      <c r="D5" s="9"/>
      <c r="E5" s="206"/>
      <c r="F5" s="206"/>
      <c r="G5" s="9"/>
      <c r="H5" s="206"/>
      <c r="I5" s="206"/>
    </row>
    <row r="6" spans="1:9" ht="22.5" customHeight="1" x14ac:dyDescent="0.25">
      <c r="A6" s="207"/>
      <c r="B6" s="206"/>
      <c r="C6" s="206"/>
      <c r="D6" s="9" t="s">
        <v>46</v>
      </c>
      <c r="E6" s="206"/>
      <c r="F6" s="206"/>
      <c r="G6" s="9" t="s">
        <v>45</v>
      </c>
      <c r="H6" s="206"/>
      <c r="I6" s="206"/>
    </row>
    <row r="7" spans="1:9" ht="22.5" customHeight="1" x14ac:dyDescent="0.25">
      <c r="A7" s="207"/>
      <c r="B7" s="206"/>
      <c r="C7" s="206"/>
      <c r="D7" s="8"/>
      <c r="E7" s="206"/>
      <c r="F7" s="206"/>
      <c r="G7" s="8"/>
      <c r="H7" s="206"/>
      <c r="I7" s="206"/>
    </row>
    <row r="8" spans="1:9" ht="22.5" customHeight="1" x14ac:dyDescent="0.25">
      <c r="A8" s="207">
        <v>2</v>
      </c>
      <c r="B8" s="206"/>
      <c r="C8" s="206"/>
      <c r="D8" s="7" t="s">
        <v>45</v>
      </c>
      <c r="E8" s="206"/>
      <c r="F8" s="206"/>
      <c r="G8" s="7" t="s">
        <v>47</v>
      </c>
      <c r="H8" s="206"/>
      <c r="I8" s="206"/>
    </row>
    <row r="9" spans="1:9" ht="22.5" customHeight="1" x14ac:dyDescent="0.25">
      <c r="A9" s="207"/>
      <c r="B9" s="206"/>
      <c r="C9" s="206"/>
      <c r="D9" s="9"/>
      <c r="E9" s="206"/>
      <c r="F9" s="206"/>
      <c r="G9" s="9"/>
      <c r="H9" s="206"/>
      <c r="I9" s="206"/>
    </row>
    <row r="10" spans="1:9" ht="22.5" customHeight="1" x14ac:dyDescent="0.25">
      <c r="A10" s="207"/>
      <c r="B10" s="206"/>
      <c r="C10" s="206"/>
      <c r="D10" s="9" t="s">
        <v>46</v>
      </c>
      <c r="E10" s="206"/>
      <c r="F10" s="206"/>
      <c r="G10" s="9" t="s">
        <v>45</v>
      </c>
      <c r="H10" s="206"/>
      <c r="I10" s="206"/>
    </row>
    <row r="11" spans="1:9" ht="22.5" customHeight="1" x14ac:dyDescent="0.25">
      <c r="A11" s="207"/>
      <c r="B11" s="206"/>
      <c r="C11" s="206"/>
      <c r="D11" s="8"/>
      <c r="E11" s="206"/>
      <c r="F11" s="206"/>
      <c r="G11" s="8"/>
      <c r="H11" s="206"/>
      <c r="I11" s="206"/>
    </row>
    <row r="12" spans="1:9" ht="22.5" customHeight="1" x14ac:dyDescent="0.25">
      <c r="A12" s="207">
        <v>3</v>
      </c>
      <c r="B12" s="206"/>
      <c r="C12" s="206"/>
      <c r="D12" s="7" t="s">
        <v>45</v>
      </c>
      <c r="E12" s="206"/>
      <c r="F12" s="206"/>
      <c r="G12" s="7" t="s">
        <v>47</v>
      </c>
      <c r="H12" s="206"/>
      <c r="I12" s="206"/>
    </row>
    <row r="13" spans="1:9" ht="22.5" customHeight="1" x14ac:dyDescent="0.25">
      <c r="A13" s="207"/>
      <c r="B13" s="206"/>
      <c r="C13" s="206"/>
      <c r="D13" s="9"/>
      <c r="E13" s="206"/>
      <c r="F13" s="206"/>
      <c r="G13" s="9"/>
      <c r="H13" s="206"/>
      <c r="I13" s="206"/>
    </row>
    <row r="14" spans="1:9" ht="22.5" customHeight="1" x14ac:dyDescent="0.25">
      <c r="A14" s="207"/>
      <c r="B14" s="206"/>
      <c r="C14" s="206"/>
      <c r="D14" s="9" t="s">
        <v>46</v>
      </c>
      <c r="E14" s="206"/>
      <c r="F14" s="206"/>
      <c r="G14" s="9" t="s">
        <v>45</v>
      </c>
      <c r="H14" s="206"/>
      <c r="I14" s="206"/>
    </row>
    <row r="15" spans="1:9" ht="22.5" customHeight="1" x14ac:dyDescent="0.25">
      <c r="A15" s="207"/>
      <c r="B15" s="206"/>
      <c r="C15" s="206"/>
      <c r="D15" s="8"/>
      <c r="E15" s="206"/>
      <c r="F15" s="206"/>
      <c r="G15" s="8"/>
      <c r="H15" s="206"/>
      <c r="I15" s="206"/>
    </row>
    <row r="16" spans="1:9" ht="22.5" customHeight="1" x14ac:dyDescent="0.25">
      <c r="A16" s="207">
        <v>4</v>
      </c>
      <c r="B16" s="206"/>
      <c r="C16" s="206"/>
      <c r="D16" s="7" t="s">
        <v>45</v>
      </c>
      <c r="E16" s="206"/>
      <c r="F16" s="206"/>
      <c r="G16" s="7" t="s">
        <v>47</v>
      </c>
      <c r="H16" s="206"/>
      <c r="I16" s="206"/>
    </row>
    <row r="17" spans="1:9" ht="22.5" customHeight="1" x14ac:dyDescent="0.25">
      <c r="A17" s="207"/>
      <c r="B17" s="206"/>
      <c r="C17" s="206"/>
      <c r="D17" s="9"/>
      <c r="E17" s="206"/>
      <c r="F17" s="206"/>
      <c r="G17" s="9"/>
      <c r="H17" s="206"/>
      <c r="I17" s="206"/>
    </row>
    <row r="18" spans="1:9" ht="22.5" customHeight="1" x14ac:dyDescent="0.25">
      <c r="A18" s="207"/>
      <c r="B18" s="206"/>
      <c r="C18" s="206"/>
      <c r="D18" s="9" t="s">
        <v>46</v>
      </c>
      <c r="E18" s="206"/>
      <c r="F18" s="206"/>
      <c r="G18" s="9" t="s">
        <v>45</v>
      </c>
      <c r="H18" s="206"/>
      <c r="I18" s="206"/>
    </row>
    <row r="19" spans="1:9" ht="22.5" customHeight="1" x14ac:dyDescent="0.25">
      <c r="A19" s="207"/>
      <c r="B19" s="206"/>
      <c r="C19" s="206"/>
      <c r="D19" s="8"/>
      <c r="E19" s="206"/>
      <c r="F19" s="206"/>
      <c r="G19" s="8"/>
      <c r="H19" s="206"/>
      <c r="I19" s="206"/>
    </row>
    <row r="20" spans="1:9" ht="22.5" customHeight="1" x14ac:dyDescent="0.25">
      <c r="A20" s="207">
        <v>5</v>
      </c>
      <c r="B20" s="206"/>
      <c r="C20" s="206"/>
      <c r="D20" s="7" t="s">
        <v>45</v>
      </c>
      <c r="E20" s="206"/>
      <c r="F20" s="206"/>
      <c r="G20" s="7" t="s">
        <v>47</v>
      </c>
      <c r="H20" s="206"/>
      <c r="I20" s="206"/>
    </row>
    <row r="21" spans="1:9" ht="22.5" customHeight="1" x14ac:dyDescent="0.25">
      <c r="A21" s="207"/>
      <c r="B21" s="206"/>
      <c r="C21" s="206"/>
      <c r="D21" s="9"/>
      <c r="E21" s="206"/>
      <c r="F21" s="206"/>
      <c r="G21" s="9"/>
      <c r="H21" s="206"/>
      <c r="I21" s="206"/>
    </row>
    <row r="22" spans="1:9" ht="22.5" customHeight="1" x14ac:dyDescent="0.25">
      <c r="A22" s="207"/>
      <c r="B22" s="206"/>
      <c r="C22" s="206"/>
      <c r="D22" s="9" t="s">
        <v>46</v>
      </c>
      <c r="E22" s="206"/>
      <c r="F22" s="206"/>
      <c r="G22" s="9" t="s">
        <v>45</v>
      </c>
      <c r="H22" s="206"/>
      <c r="I22" s="206"/>
    </row>
    <row r="23" spans="1:9" ht="22.5" customHeight="1" x14ac:dyDescent="0.25">
      <c r="A23" s="207"/>
      <c r="B23" s="206"/>
      <c r="C23" s="206"/>
      <c r="D23" s="8"/>
      <c r="E23" s="206"/>
      <c r="F23" s="206"/>
      <c r="G23" s="8"/>
      <c r="H23" s="206"/>
      <c r="I23" s="206"/>
    </row>
    <row r="24" spans="1:9" ht="22.5" customHeight="1" x14ac:dyDescent="0.25">
      <c r="A24" s="207">
        <v>6</v>
      </c>
      <c r="B24" s="206"/>
      <c r="C24" s="206"/>
      <c r="D24" s="7" t="s">
        <v>45</v>
      </c>
      <c r="E24" s="206"/>
      <c r="F24" s="206"/>
      <c r="G24" s="7" t="s">
        <v>47</v>
      </c>
      <c r="H24" s="206"/>
      <c r="I24" s="206"/>
    </row>
    <row r="25" spans="1:9" ht="22.5" customHeight="1" x14ac:dyDescent="0.25">
      <c r="A25" s="207"/>
      <c r="B25" s="206"/>
      <c r="C25" s="206"/>
      <c r="D25" s="9"/>
      <c r="E25" s="206"/>
      <c r="F25" s="206"/>
      <c r="G25" s="9"/>
      <c r="H25" s="206"/>
      <c r="I25" s="206"/>
    </row>
    <row r="26" spans="1:9" ht="22.5" customHeight="1" x14ac:dyDescent="0.25">
      <c r="A26" s="207"/>
      <c r="B26" s="206"/>
      <c r="C26" s="206"/>
      <c r="D26" s="9" t="s">
        <v>46</v>
      </c>
      <c r="E26" s="206"/>
      <c r="F26" s="206"/>
      <c r="G26" s="9" t="s">
        <v>45</v>
      </c>
      <c r="H26" s="206"/>
      <c r="I26" s="206"/>
    </row>
    <row r="27" spans="1:9" ht="22.5" customHeight="1" x14ac:dyDescent="0.25">
      <c r="A27" s="207"/>
      <c r="B27" s="206"/>
      <c r="C27" s="206"/>
      <c r="D27" s="8"/>
      <c r="E27" s="206"/>
      <c r="F27" s="206"/>
      <c r="G27" s="8"/>
      <c r="H27" s="206"/>
      <c r="I27" s="206"/>
    </row>
    <row r="28" spans="1:9" ht="22.5" customHeight="1" x14ac:dyDescent="0.25">
      <c r="A28" s="207">
        <v>7</v>
      </c>
      <c r="B28" s="206"/>
      <c r="C28" s="206"/>
      <c r="D28" s="7" t="s">
        <v>45</v>
      </c>
      <c r="E28" s="206"/>
      <c r="F28" s="206"/>
      <c r="G28" s="7" t="s">
        <v>47</v>
      </c>
      <c r="H28" s="206"/>
      <c r="I28" s="206"/>
    </row>
    <row r="29" spans="1:9" ht="22.5" customHeight="1" x14ac:dyDescent="0.25">
      <c r="A29" s="207"/>
      <c r="B29" s="206"/>
      <c r="C29" s="206"/>
      <c r="D29" s="9"/>
      <c r="E29" s="206"/>
      <c r="F29" s="206"/>
      <c r="G29" s="9"/>
      <c r="H29" s="206"/>
      <c r="I29" s="206"/>
    </row>
    <row r="30" spans="1:9" ht="22.5" customHeight="1" x14ac:dyDescent="0.25">
      <c r="A30" s="207"/>
      <c r="B30" s="206"/>
      <c r="C30" s="206"/>
      <c r="D30" s="9" t="s">
        <v>46</v>
      </c>
      <c r="E30" s="206"/>
      <c r="F30" s="206"/>
      <c r="G30" s="9" t="s">
        <v>45</v>
      </c>
      <c r="H30" s="206"/>
      <c r="I30" s="206"/>
    </row>
    <row r="31" spans="1:9" ht="22.5" customHeight="1" x14ac:dyDescent="0.25">
      <c r="A31" s="207"/>
      <c r="B31" s="206"/>
      <c r="C31" s="206"/>
      <c r="D31" s="8"/>
      <c r="E31" s="206"/>
      <c r="F31" s="206"/>
      <c r="G31" s="8"/>
      <c r="H31" s="206"/>
      <c r="I31" s="206"/>
    </row>
    <row r="32" spans="1:9" ht="29.25" customHeight="1" x14ac:dyDescent="0.25">
      <c r="A32" s="10">
        <v>8</v>
      </c>
      <c r="B32" s="192" t="s">
        <v>48</v>
      </c>
      <c r="C32" s="192"/>
      <c r="D32" s="192"/>
      <c r="E32" s="192"/>
      <c r="F32" s="192"/>
      <c r="G32" s="192"/>
      <c r="H32" s="192"/>
      <c r="I32" s="17"/>
    </row>
    <row r="33" spans="1:9" ht="22.5" customHeight="1" x14ac:dyDescent="0.25">
      <c r="A33" s="207">
        <v>9</v>
      </c>
      <c r="B33" s="206"/>
      <c r="C33" s="206"/>
      <c r="D33" s="7" t="s">
        <v>45</v>
      </c>
      <c r="E33" s="206"/>
      <c r="F33" s="206"/>
      <c r="G33" s="7" t="s">
        <v>47</v>
      </c>
      <c r="H33" s="206"/>
      <c r="I33" s="206"/>
    </row>
    <row r="34" spans="1:9" ht="22.5" customHeight="1" x14ac:dyDescent="0.25">
      <c r="A34" s="207"/>
      <c r="B34" s="206"/>
      <c r="C34" s="206"/>
      <c r="D34" s="9"/>
      <c r="E34" s="206"/>
      <c r="F34" s="206"/>
      <c r="G34" s="9"/>
      <c r="H34" s="206"/>
      <c r="I34" s="206"/>
    </row>
    <row r="35" spans="1:9" ht="22.5" customHeight="1" x14ac:dyDescent="0.25">
      <c r="A35" s="207"/>
      <c r="B35" s="206"/>
      <c r="C35" s="206"/>
      <c r="D35" s="9" t="s">
        <v>46</v>
      </c>
      <c r="E35" s="206"/>
      <c r="F35" s="206"/>
      <c r="G35" s="9" t="s">
        <v>45</v>
      </c>
      <c r="H35" s="206"/>
      <c r="I35" s="206"/>
    </row>
    <row r="36" spans="1:9" ht="22.5" customHeight="1" x14ac:dyDescent="0.25">
      <c r="A36" s="207"/>
      <c r="B36" s="206"/>
      <c r="C36" s="206"/>
      <c r="D36" s="8"/>
      <c r="E36" s="206"/>
      <c r="F36" s="206"/>
      <c r="G36" s="8"/>
      <c r="H36" s="206"/>
      <c r="I36" s="206"/>
    </row>
    <row r="37" spans="1:9" ht="22.5" customHeight="1" x14ac:dyDescent="0.25">
      <c r="A37" s="207">
        <v>10</v>
      </c>
      <c r="B37" s="206"/>
      <c r="C37" s="206"/>
      <c r="D37" s="7" t="s">
        <v>45</v>
      </c>
      <c r="E37" s="206"/>
      <c r="F37" s="206"/>
      <c r="G37" s="7" t="s">
        <v>47</v>
      </c>
      <c r="H37" s="206"/>
      <c r="I37" s="206"/>
    </row>
    <row r="38" spans="1:9" ht="22.5" customHeight="1" x14ac:dyDescent="0.25">
      <c r="A38" s="207"/>
      <c r="B38" s="206"/>
      <c r="C38" s="206"/>
      <c r="D38" s="9"/>
      <c r="E38" s="206"/>
      <c r="F38" s="206"/>
      <c r="G38" s="9"/>
      <c r="H38" s="206"/>
      <c r="I38" s="206"/>
    </row>
    <row r="39" spans="1:9" ht="22.5" customHeight="1" x14ac:dyDescent="0.25">
      <c r="A39" s="207"/>
      <c r="B39" s="206"/>
      <c r="C39" s="206"/>
      <c r="D39" s="9" t="s">
        <v>46</v>
      </c>
      <c r="E39" s="206"/>
      <c r="F39" s="206"/>
      <c r="G39" s="9" t="s">
        <v>45</v>
      </c>
      <c r="H39" s="206"/>
      <c r="I39" s="206"/>
    </row>
    <row r="40" spans="1:9" ht="22.5" customHeight="1" x14ac:dyDescent="0.25">
      <c r="A40" s="207"/>
      <c r="B40" s="206"/>
      <c r="C40" s="206"/>
      <c r="D40" s="8"/>
      <c r="E40" s="206"/>
      <c r="F40" s="206"/>
      <c r="G40" s="8"/>
      <c r="H40" s="206"/>
      <c r="I40" s="206"/>
    </row>
    <row r="41" spans="1:9" ht="22.5" customHeight="1" x14ac:dyDescent="0.25">
      <c r="A41" s="207">
        <v>11</v>
      </c>
      <c r="B41" s="206"/>
      <c r="C41" s="206"/>
      <c r="D41" s="7" t="s">
        <v>45</v>
      </c>
      <c r="E41" s="206"/>
      <c r="F41" s="206"/>
      <c r="G41" s="7" t="s">
        <v>47</v>
      </c>
      <c r="H41" s="206"/>
      <c r="I41" s="206"/>
    </row>
    <row r="42" spans="1:9" ht="22.5" customHeight="1" x14ac:dyDescent="0.25">
      <c r="A42" s="207"/>
      <c r="B42" s="206"/>
      <c r="C42" s="206"/>
      <c r="D42" s="9"/>
      <c r="E42" s="206"/>
      <c r="F42" s="206"/>
      <c r="G42" s="9"/>
      <c r="H42" s="206"/>
      <c r="I42" s="206"/>
    </row>
    <row r="43" spans="1:9" ht="22.5" customHeight="1" x14ac:dyDescent="0.25">
      <c r="A43" s="207"/>
      <c r="B43" s="206"/>
      <c r="C43" s="206"/>
      <c r="D43" s="9" t="s">
        <v>46</v>
      </c>
      <c r="E43" s="206"/>
      <c r="F43" s="206"/>
      <c r="G43" s="9" t="s">
        <v>45</v>
      </c>
      <c r="H43" s="206"/>
      <c r="I43" s="206"/>
    </row>
    <row r="44" spans="1:9" ht="22.5" customHeight="1" x14ac:dyDescent="0.25">
      <c r="A44" s="207"/>
      <c r="B44" s="206"/>
      <c r="C44" s="206"/>
      <c r="D44" s="8"/>
      <c r="E44" s="206"/>
      <c r="F44" s="206"/>
      <c r="G44" s="8"/>
      <c r="H44" s="206"/>
      <c r="I44" s="206"/>
    </row>
    <row r="45" spans="1:9" ht="22.5" customHeight="1" x14ac:dyDescent="0.25">
      <c r="A45" s="207">
        <v>12</v>
      </c>
      <c r="B45" s="206"/>
      <c r="C45" s="206"/>
      <c r="D45" s="7" t="s">
        <v>45</v>
      </c>
      <c r="E45" s="206"/>
      <c r="F45" s="206"/>
      <c r="G45" s="7" t="s">
        <v>47</v>
      </c>
      <c r="H45" s="206"/>
      <c r="I45" s="206"/>
    </row>
    <row r="46" spans="1:9" ht="22.5" customHeight="1" x14ac:dyDescent="0.25">
      <c r="A46" s="207"/>
      <c r="B46" s="206"/>
      <c r="C46" s="206"/>
      <c r="D46" s="9"/>
      <c r="E46" s="206"/>
      <c r="F46" s="206"/>
      <c r="G46" s="9"/>
      <c r="H46" s="206"/>
      <c r="I46" s="206"/>
    </row>
    <row r="47" spans="1:9" ht="22.5" customHeight="1" x14ac:dyDescent="0.25">
      <c r="A47" s="207"/>
      <c r="B47" s="206"/>
      <c r="C47" s="206"/>
      <c r="D47" s="9" t="s">
        <v>46</v>
      </c>
      <c r="E47" s="206"/>
      <c r="F47" s="206"/>
      <c r="G47" s="9" t="s">
        <v>45</v>
      </c>
      <c r="H47" s="206"/>
      <c r="I47" s="206"/>
    </row>
    <row r="48" spans="1:9" ht="22.5" customHeight="1" x14ac:dyDescent="0.25">
      <c r="A48" s="207"/>
      <c r="B48" s="206"/>
      <c r="C48" s="206"/>
      <c r="D48" s="8"/>
      <c r="E48" s="206"/>
      <c r="F48" s="206"/>
      <c r="G48" s="8"/>
      <c r="H48" s="206"/>
      <c r="I48" s="206"/>
    </row>
    <row r="49" spans="1:9" ht="22.5" customHeight="1" x14ac:dyDescent="0.25">
      <c r="A49" s="207">
        <v>13</v>
      </c>
      <c r="B49" s="206"/>
      <c r="C49" s="206"/>
      <c r="D49" s="7" t="s">
        <v>45</v>
      </c>
      <c r="E49" s="206"/>
      <c r="F49" s="206"/>
      <c r="G49" s="7" t="s">
        <v>47</v>
      </c>
      <c r="H49" s="206"/>
      <c r="I49" s="206"/>
    </row>
    <row r="50" spans="1:9" ht="22.5" customHeight="1" x14ac:dyDescent="0.25">
      <c r="A50" s="207"/>
      <c r="B50" s="206"/>
      <c r="C50" s="206"/>
      <c r="D50" s="9"/>
      <c r="E50" s="206"/>
      <c r="F50" s="206"/>
      <c r="G50" s="9"/>
      <c r="H50" s="206"/>
      <c r="I50" s="206"/>
    </row>
    <row r="51" spans="1:9" ht="22.5" customHeight="1" x14ac:dyDescent="0.25">
      <c r="A51" s="207"/>
      <c r="B51" s="206"/>
      <c r="C51" s="206"/>
      <c r="D51" s="9" t="s">
        <v>46</v>
      </c>
      <c r="E51" s="206"/>
      <c r="F51" s="206"/>
      <c r="G51" s="9" t="s">
        <v>45</v>
      </c>
      <c r="H51" s="206"/>
      <c r="I51" s="206"/>
    </row>
    <row r="52" spans="1:9" ht="22.5" customHeight="1" x14ac:dyDescent="0.25">
      <c r="A52" s="207"/>
      <c r="B52" s="206"/>
      <c r="C52" s="206"/>
      <c r="D52" s="8"/>
      <c r="E52" s="206"/>
      <c r="F52" s="206"/>
      <c r="G52" s="8"/>
      <c r="H52" s="206"/>
      <c r="I52" s="206"/>
    </row>
    <row r="53" spans="1:9" ht="22.5" customHeight="1" x14ac:dyDescent="0.25">
      <c r="A53" s="207">
        <v>14</v>
      </c>
      <c r="B53" s="206"/>
      <c r="C53" s="206"/>
      <c r="D53" s="7" t="s">
        <v>45</v>
      </c>
      <c r="E53" s="206"/>
      <c r="F53" s="206"/>
      <c r="G53" s="7" t="s">
        <v>47</v>
      </c>
      <c r="H53" s="206"/>
      <c r="I53" s="206"/>
    </row>
    <row r="54" spans="1:9" ht="22.5" customHeight="1" x14ac:dyDescent="0.25">
      <c r="A54" s="207"/>
      <c r="B54" s="206"/>
      <c r="C54" s="206"/>
      <c r="D54" s="9"/>
      <c r="E54" s="206"/>
      <c r="F54" s="206"/>
      <c r="G54" s="9"/>
      <c r="H54" s="206"/>
      <c r="I54" s="206"/>
    </row>
    <row r="55" spans="1:9" ht="22.5" customHeight="1" x14ac:dyDescent="0.25">
      <c r="A55" s="207"/>
      <c r="B55" s="206"/>
      <c r="C55" s="206"/>
      <c r="D55" s="9" t="s">
        <v>46</v>
      </c>
      <c r="E55" s="206"/>
      <c r="F55" s="206"/>
      <c r="G55" s="9" t="s">
        <v>45</v>
      </c>
      <c r="H55" s="206"/>
      <c r="I55" s="206"/>
    </row>
    <row r="56" spans="1:9" ht="22.5" customHeight="1" x14ac:dyDescent="0.25">
      <c r="A56" s="207"/>
      <c r="B56" s="206"/>
      <c r="C56" s="206"/>
      <c r="D56" s="8"/>
      <c r="E56" s="206"/>
      <c r="F56" s="206"/>
      <c r="G56" s="8"/>
      <c r="H56" s="206"/>
      <c r="I56" s="206"/>
    </row>
    <row r="57" spans="1:9" ht="22.5" customHeight="1" x14ac:dyDescent="0.25">
      <c r="A57" s="207">
        <v>15</v>
      </c>
      <c r="B57" s="206"/>
      <c r="C57" s="206"/>
      <c r="D57" s="7" t="s">
        <v>45</v>
      </c>
      <c r="E57" s="206"/>
      <c r="F57" s="206"/>
      <c r="G57" s="7" t="s">
        <v>47</v>
      </c>
      <c r="H57" s="206"/>
      <c r="I57" s="206"/>
    </row>
    <row r="58" spans="1:9" ht="22.5" customHeight="1" x14ac:dyDescent="0.25">
      <c r="A58" s="207"/>
      <c r="B58" s="206"/>
      <c r="C58" s="206"/>
      <c r="D58" s="9"/>
      <c r="E58" s="206"/>
      <c r="F58" s="206"/>
      <c r="G58" s="9"/>
      <c r="H58" s="206"/>
      <c r="I58" s="206"/>
    </row>
    <row r="59" spans="1:9" ht="22.5" customHeight="1" x14ac:dyDescent="0.25">
      <c r="A59" s="207"/>
      <c r="B59" s="206"/>
      <c r="C59" s="206"/>
      <c r="D59" s="9" t="s">
        <v>46</v>
      </c>
      <c r="E59" s="206"/>
      <c r="F59" s="206"/>
      <c r="G59" s="9" t="s">
        <v>45</v>
      </c>
      <c r="H59" s="206"/>
      <c r="I59" s="206"/>
    </row>
    <row r="60" spans="1:9" ht="22.5" customHeight="1" x14ac:dyDescent="0.25">
      <c r="A60" s="207"/>
      <c r="B60" s="206"/>
      <c r="C60" s="206"/>
      <c r="D60" s="8"/>
      <c r="E60" s="206"/>
      <c r="F60" s="206"/>
      <c r="G60" s="8"/>
      <c r="H60" s="206"/>
      <c r="I60" s="206"/>
    </row>
    <row r="61" spans="1:9" ht="30.75" customHeight="1" x14ac:dyDescent="0.25">
      <c r="A61" s="10">
        <v>16</v>
      </c>
      <c r="B61" s="192" t="s">
        <v>49</v>
      </c>
      <c r="C61" s="192"/>
      <c r="D61" s="192"/>
      <c r="E61" s="192"/>
      <c r="F61" s="192"/>
      <c r="G61" s="192"/>
      <c r="H61" s="192"/>
      <c r="I61" s="1"/>
    </row>
  </sheetData>
  <mergeCells count="107">
    <mergeCell ref="G1:I1"/>
    <mergeCell ref="A4:A7"/>
    <mergeCell ref="B4:B7"/>
    <mergeCell ref="C4:C7"/>
    <mergeCell ref="E4:E7"/>
    <mergeCell ref="F4:F7"/>
    <mergeCell ref="H4:H7"/>
    <mergeCell ref="I4:I7"/>
    <mergeCell ref="A1:A2"/>
    <mergeCell ref="B1:B2"/>
    <mergeCell ref="C1:C2"/>
    <mergeCell ref="D1:D2"/>
    <mergeCell ref="E1:E2"/>
    <mergeCell ref="F1:F2"/>
    <mergeCell ref="I8:I11"/>
    <mergeCell ref="A12:A15"/>
    <mergeCell ref="B12:B15"/>
    <mergeCell ref="C12:C15"/>
    <mergeCell ref="E12:E15"/>
    <mergeCell ref="F12:F15"/>
    <mergeCell ref="H12:H15"/>
    <mergeCell ref="I12:I15"/>
    <mergeCell ref="A8:A11"/>
    <mergeCell ref="B8:B11"/>
    <mergeCell ref="C8:C11"/>
    <mergeCell ref="E8:E11"/>
    <mergeCell ref="F8:F11"/>
    <mergeCell ref="H8:H11"/>
    <mergeCell ref="I16:I19"/>
    <mergeCell ref="A20:A23"/>
    <mergeCell ref="B20:B23"/>
    <mergeCell ref="C20:C23"/>
    <mergeCell ref="E20:E23"/>
    <mergeCell ref="F20:F23"/>
    <mergeCell ref="H20:H23"/>
    <mergeCell ref="I20:I23"/>
    <mergeCell ref="A16:A19"/>
    <mergeCell ref="B16:B19"/>
    <mergeCell ref="C16:C19"/>
    <mergeCell ref="E16:E19"/>
    <mergeCell ref="F16:F19"/>
    <mergeCell ref="H16:H19"/>
    <mergeCell ref="I24:I27"/>
    <mergeCell ref="A28:A31"/>
    <mergeCell ref="B28:B31"/>
    <mergeCell ref="C28:C31"/>
    <mergeCell ref="E28:E31"/>
    <mergeCell ref="F28:F31"/>
    <mergeCell ref="H28:H31"/>
    <mergeCell ref="I28:I31"/>
    <mergeCell ref="A24:A27"/>
    <mergeCell ref="B24:B27"/>
    <mergeCell ref="C24:C27"/>
    <mergeCell ref="E24:E27"/>
    <mergeCell ref="F24:F27"/>
    <mergeCell ref="H24:H27"/>
    <mergeCell ref="I33:I36"/>
    <mergeCell ref="A37:A40"/>
    <mergeCell ref="B37:B40"/>
    <mergeCell ref="C37:C40"/>
    <mergeCell ref="E37:E40"/>
    <mergeCell ref="F37:F40"/>
    <mergeCell ref="H37:H40"/>
    <mergeCell ref="I37:I40"/>
    <mergeCell ref="B32:H32"/>
    <mergeCell ref="A33:A36"/>
    <mergeCell ref="B33:B36"/>
    <mergeCell ref="C33:C36"/>
    <mergeCell ref="E33:E36"/>
    <mergeCell ref="F33:F36"/>
    <mergeCell ref="H33:H36"/>
    <mergeCell ref="I41:I44"/>
    <mergeCell ref="A45:A48"/>
    <mergeCell ref="B45:B48"/>
    <mergeCell ref="C45:C48"/>
    <mergeCell ref="E45:E48"/>
    <mergeCell ref="F45:F48"/>
    <mergeCell ref="H45:H48"/>
    <mergeCell ref="I45:I48"/>
    <mergeCell ref="A41:A44"/>
    <mergeCell ref="B41:B44"/>
    <mergeCell ref="C41:C44"/>
    <mergeCell ref="E41:E44"/>
    <mergeCell ref="F41:F44"/>
    <mergeCell ref="H41:H44"/>
    <mergeCell ref="I57:I60"/>
    <mergeCell ref="B61:H61"/>
    <mergeCell ref="A57:A60"/>
    <mergeCell ref="B57:B60"/>
    <mergeCell ref="C57:C60"/>
    <mergeCell ref="E57:E60"/>
    <mergeCell ref="F57:F60"/>
    <mergeCell ref="H57:H60"/>
    <mergeCell ref="I49:I52"/>
    <mergeCell ref="A53:A56"/>
    <mergeCell ref="B53:B56"/>
    <mergeCell ref="C53:C56"/>
    <mergeCell ref="E53:E56"/>
    <mergeCell ref="F53:F56"/>
    <mergeCell ref="H53:H56"/>
    <mergeCell ref="I53:I56"/>
    <mergeCell ref="A49:A52"/>
    <mergeCell ref="B49:B52"/>
    <mergeCell ref="C49:C52"/>
    <mergeCell ref="E49:E52"/>
    <mergeCell ref="F49:F52"/>
    <mergeCell ref="H49:H52"/>
  </mergeCells>
  <pageMargins left="0.59055118110236227" right="0.59055118110236227" top="0.98425196850393704" bottom="0.39370078740157483" header="0.31496062992125984" footer="0.31496062992125984"/>
  <pageSetup paperSize="9" scale="71" fitToHeight="2" orientation="landscape" horizontalDpi="0" verticalDpi="0" r:id="rId1"/>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Silabus</vt:lpstr>
      <vt:lpstr>RPS1</vt:lpstr>
      <vt:lpstr>RPS2</vt:lpstr>
      <vt:lpstr>Input Kode Matkul</vt:lpstr>
      <vt:lpstr>Input A</vt:lpstr>
      <vt:lpstr>Input B</vt:lpstr>
      <vt:lpstr>CPL</vt:lpstr>
      <vt:lpstr>RPS Isi (2)</vt:lpstr>
      <vt:lpstr>KUR</vt:lpstr>
      <vt:lpstr>KURIKULUM</vt:lpstr>
      <vt:lpstr>NO_URUT</vt:lpstr>
      <vt:lpstr>'Input B'!Print_Area</vt:lpstr>
      <vt:lpstr>'RPS Isi (2)'!Print_Area</vt:lpstr>
      <vt:lpstr>'RPS1'!Print_Area</vt:lpstr>
      <vt:lpstr>'RPS2'!Print_Area</vt:lpstr>
      <vt:lpstr>Silabus!Print_Area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Diwan Ramadhan Jauhari</dc:creator>
  <cp:lastModifiedBy>Diwan Ramadhan Jauhari</cp:lastModifiedBy>
  <cp:lastPrinted>2018-03-26T19:53:23Z</cp:lastPrinted>
  <dcterms:created xsi:type="dcterms:W3CDTF">2018-02-25T01:45:03Z</dcterms:created>
  <dcterms:modified xsi:type="dcterms:W3CDTF">2018-03-26T19:54:12Z</dcterms:modified>
</cp:coreProperties>
</file>