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1880" yWindow="0" windowWidth="18705" windowHeight="6900" firstSheet="1" activeTab="2"/>
  </bookViews>
  <sheets>
    <sheet name="Silabus" sheetId="5" state="hidden" r:id="rId1"/>
    <sheet name="RPS1" sheetId="1" r:id="rId2"/>
    <sheet name="RPS2" sheetId="4" r:id="rId3"/>
    <sheet name="Input Kode Matkul" sheetId="10" state="hidden" r:id="rId4"/>
    <sheet name="Input A" sheetId="3" state="hidden" r:id="rId5"/>
    <sheet name="Input B" sheetId="9" state="hidden" r:id="rId6"/>
    <sheet name="CPL" sheetId="14" state="hidden" r:id="rId7"/>
    <sheet name="RPS Isi (2)" sheetId="8" state="hidden" r:id="rId8"/>
  </sheets>
  <definedNames>
    <definedName name="_xlnm._FilterDatabase" localSheetId="4" hidden="1">'Input A'!$D$123:$D$130</definedName>
    <definedName name="_xlnm._FilterDatabase" localSheetId="5" hidden="1">'Input B'!$C$22:$C$31</definedName>
    <definedName name="KUR">'Input Kode Matkul'!$B$6:$E$140</definedName>
    <definedName name="KURIKULUM">'Input Kode Matkul'!$B$6:$E$140</definedName>
    <definedName name="NO_URUT">'Input Kode Matkul'!$A$6:$E$140</definedName>
    <definedName name="_xlnm.Print_Area" localSheetId="5">'Input B'!$B$2:$S$3</definedName>
    <definedName name="_xlnm.Print_Area" localSheetId="7">'RPS Isi (2)'!$A$1:$I$61</definedName>
    <definedName name="_xlnm.Print_Area" localSheetId="1">'RPS1'!$A$1:$H$57</definedName>
    <definedName name="_xlnm.Print_Area" localSheetId="2">'RPS2'!$A$1:$I$19</definedName>
    <definedName name="_xlnm.Print_Area" localSheetId="0">Silabus!$A$1:$D$60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1" i="3" l="1"/>
  <c r="E34" i="3"/>
  <c r="E42" i="3"/>
  <c r="E43" i="3"/>
  <c r="E44" i="3"/>
  <c r="E45" i="3"/>
  <c r="B10" i="1"/>
  <c r="B11" i="1"/>
  <c r="B12" i="1"/>
  <c r="B13" i="1"/>
  <c r="B14" i="1"/>
  <c r="B15" i="1"/>
  <c r="B16" i="1"/>
  <c r="B9" i="1"/>
  <c r="B16" i="5" l="1"/>
  <c r="E19" i="1"/>
  <c r="E20" i="1"/>
  <c r="E21" i="1"/>
  <c r="E22" i="1"/>
  <c r="E18" i="1"/>
  <c r="E35" i="3"/>
  <c r="E36" i="3"/>
  <c r="E37" i="3"/>
  <c r="E33" i="3"/>
  <c r="E39" i="3" l="1"/>
  <c r="H13" i="4"/>
  <c r="H14" i="4"/>
  <c r="H15" i="4"/>
  <c r="H16" i="4"/>
  <c r="H17" i="4"/>
  <c r="H18" i="4"/>
  <c r="H12" i="4"/>
  <c r="H5" i="4"/>
  <c r="H6" i="4"/>
  <c r="H7" i="4"/>
  <c r="H8" i="4"/>
  <c r="H9" i="4"/>
  <c r="H10" i="4"/>
  <c r="H4" i="4"/>
  <c r="F13" i="4"/>
  <c r="F14" i="4"/>
  <c r="F15" i="4"/>
  <c r="F16" i="4"/>
  <c r="F17" i="4"/>
  <c r="F18" i="4"/>
  <c r="F12" i="4"/>
  <c r="F5" i="4"/>
  <c r="F6" i="4"/>
  <c r="F7" i="4"/>
  <c r="F8" i="4"/>
  <c r="F9" i="4"/>
  <c r="F10" i="4"/>
  <c r="F4" i="4"/>
  <c r="D13" i="4" l="1"/>
  <c r="D14" i="4"/>
  <c r="D15" i="4"/>
  <c r="D16" i="4"/>
  <c r="D17" i="4"/>
  <c r="D18" i="4"/>
  <c r="D12" i="4"/>
  <c r="D7" i="4"/>
  <c r="D8" i="4"/>
  <c r="D9" i="4"/>
  <c r="D10" i="4"/>
  <c r="D5" i="4"/>
  <c r="D6" i="4"/>
  <c r="D4" i="4"/>
  <c r="E47" i="3" l="1"/>
  <c r="E48" i="3"/>
  <c r="E49" i="3"/>
  <c r="E50" i="3"/>
  <c r="E51" i="3"/>
  <c r="E52" i="3"/>
  <c r="E53" i="3"/>
  <c r="E54" i="3"/>
  <c r="E55" i="3"/>
  <c r="E56" i="3"/>
  <c r="E57" i="3"/>
  <c r="E58" i="3"/>
  <c r="E59" i="3"/>
  <c r="E60" i="3"/>
  <c r="E61" i="3"/>
  <c r="E62" i="3"/>
  <c r="B19" i="5" l="1"/>
  <c r="D10" i="5"/>
  <c r="D12" i="5"/>
  <c r="B55" i="5" l="1"/>
  <c r="B56" i="5"/>
  <c r="B57" i="5"/>
  <c r="B58" i="5"/>
  <c r="B59" i="5"/>
  <c r="B60" i="5"/>
  <c r="B54" i="5"/>
  <c r="B51" i="5"/>
  <c r="B52" i="5"/>
  <c r="B50" i="5"/>
  <c r="E3" i="10" l="1"/>
  <c r="D3" i="10"/>
  <c r="C3" i="10"/>
  <c r="B3" i="10"/>
  <c r="E8" i="3" l="1"/>
  <c r="E5" i="3"/>
  <c r="D6" i="5" s="1"/>
  <c r="E4" i="3"/>
  <c r="E7" i="3" l="1"/>
  <c r="G13" i="4"/>
  <c r="G14" i="4"/>
  <c r="G15" i="4"/>
  <c r="G16" i="4"/>
  <c r="G17" i="4"/>
  <c r="G18" i="4"/>
  <c r="G12" i="4"/>
  <c r="G5" i="4"/>
  <c r="G6" i="4"/>
  <c r="G7" i="4"/>
  <c r="G8" i="4"/>
  <c r="G9" i="4"/>
  <c r="G10" i="4"/>
  <c r="G4" i="4"/>
  <c r="D86" i="3" l="1"/>
  <c r="S19" i="9" s="1"/>
  <c r="I19" i="4" s="1"/>
  <c r="D85" i="3"/>
  <c r="E4" i="9"/>
  <c r="D4" i="9" s="1"/>
  <c r="B4" i="4" s="1"/>
  <c r="D38" i="5"/>
  <c r="D46" i="5"/>
  <c r="E83" i="3" l="1"/>
  <c r="D28" i="5"/>
  <c r="S11" i="9"/>
  <c r="E84" i="3"/>
  <c r="C4" i="4"/>
  <c r="D16" i="3"/>
  <c r="D17" i="3"/>
  <c r="D20" i="3"/>
  <c r="D21" i="3"/>
  <c r="D22" i="3"/>
  <c r="D15" i="3"/>
  <c r="D112" i="3"/>
  <c r="B57" i="1" s="1"/>
  <c r="D108" i="3"/>
  <c r="F55" i="1" s="1"/>
  <c r="D107" i="3"/>
  <c r="F54" i="1" s="1"/>
  <c r="D106" i="3"/>
  <c r="F53" i="1" s="1"/>
  <c r="D103" i="3"/>
  <c r="B54" i="1" s="1"/>
  <c r="D104" i="3"/>
  <c r="B55" i="1" s="1"/>
  <c r="D102" i="3"/>
  <c r="B53" i="1" s="1"/>
  <c r="D94" i="3"/>
  <c r="B46" i="1" s="1"/>
  <c r="D95" i="3"/>
  <c r="B47" i="1" s="1"/>
  <c r="D96" i="3"/>
  <c r="B48" i="1" s="1"/>
  <c r="D97" i="3"/>
  <c r="B49" i="1" s="1"/>
  <c r="D98" i="3"/>
  <c r="B50" i="1" s="1"/>
  <c r="D99" i="3"/>
  <c r="B51" i="1" s="1"/>
  <c r="D93" i="3"/>
  <c r="B45" i="1" s="1"/>
  <c r="D90" i="3"/>
  <c r="B42" i="1" s="1"/>
  <c r="D91" i="3"/>
  <c r="B43" i="1" s="1"/>
  <c r="D89" i="3"/>
  <c r="E31" i="1"/>
  <c r="E39" i="1"/>
  <c r="D66" i="3"/>
  <c r="D67" i="3"/>
  <c r="D68" i="3"/>
  <c r="D69" i="3"/>
  <c r="D70" i="3"/>
  <c r="D71" i="3"/>
  <c r="D73" i="3"/>
  <c r="D74" i="3"/>
  <c r="D75" i="3"/>
  <c r="D76" i="3"/>
  <c r="D77" i="3"/>
  <c r="D78" i="3"/>
  <c r="D79" i="3"/>
  <c r="D65" i="3"/>
  <c r="D39" i="3"/>
  <c r="B23" i="1" s="1"/>
  <c r="D8" i="3"/>
  <c r="G3" i="1" s="1"/>
  <c r="D9" i="5" s="1"/>
  <c r="D7" i="3"/>
  <c r="F3" i="1" s="1"/>
  <c r="D8" i="5" s="1"/>
  <c r="D5" i="3"/>
  <c r="A3" i="1" s="1"/>
  <c r="D4" i="3"/>
  <c r="E3" i="1" s="1"/>
  <c r="D7" i="5" s="1"/>
  <c r="D12" i="3"/>
  <c r="G6" i="1" s="1"/>
  <c r="D11" i="3"/>
  <c r="E6" i="1" s="1"/>
  <c r="D10" i="3"/>
  <c r="F6" i="1" s="1"/>
  <c r="D27" i="5" l="1"/>
  <c r="S4" i="9"/>
  <c r="I4" i="4" s="1"/>
  <c r="I11" i="4"/>
  <c r="E24" i="1"/>
  <c r="D31" i="5"/>
  <c r="E35" i="1"/>
  <c r="D42" i="5"/>
  <c r="E30" i="1"/>
  <c r="D37" i="5"/>
  <c r="E26" i="1"/>
  <c r="D33" i="5"/>
  <c r="E38" i="1"/>
  <c r="D45" i="5"/>
  <c r="E34" i="1"/>
  <c r="D41" i="5"/>
  <c r="E29" i="1"/>
  <c r="D36" i="5"/>
  <c r="E25" i="1"/>
  <c r="D32" i="5"/>
  <c r="E37" i="1"/>
  <c r="D44" i="5"/>
  <c r="E33" i="1"/>
  <c r="D40" i="5"/>
  <c r="E28" i="1"/>
  <c r="D35" i="5"/>
  <c r="E36" i="1"/>
  <c r="D43" i="5"/>
  <c r="E32" i="1"/>
  <c r="D39" i="5"/>
  <c r="E27" i="1"/>
  <c r="D34" i="5"/>
  <c r="B41" i="1"/>
  <c r="E110" i="3"/>
  <c r="D9" i="3"/>
  <c r="H3" i="1" s="1"/>
  <c r="D110" i="3" l="1"/>
  <c r="B56" i="1" s="1"/>
  <c r="D13" i="5"/>
  <c r="S13" i="9"/>
  <c r="I13" i="4" s="1"/>
  <c r="S14" i="9"/>
  <c r="I14" i="4" s="1"/>
  <c r="S15" i="9"/>
  <c r="I15" i="4" s="1"/>
  <c r="S16" i="9"/>
  <c r="I16" i="4" s="1"/>
  <c r="S17" i="9"/>
  <c r="I17" i="4" s="1"/>
  <c r="S18" i="9"/>
  <c r="I18" i="4" s="1"/>
  <c r="S12" i="9"/>
  <c r="I12" i="4" s="1"/>
  <c r="S6" i="9"/>
  <c r="I6" i="4" s="1"/>
  <c r="S7" i="9"/>
  <c r="I7" i="4" s="1"/>
  <c r="S8" i="9"/>
  <c r="I8" i="4" s="1"/>
  <c r="S9" i="9"/>
  <c r="I9" i="4" s="1"/>
  <c r="S10" i="9"/>
  <c r="I10" i="4" s="1"/>
  <c r="S5" i="9"/>
  <c r="J4" i="9"/>
  <c r="E11" i="9"/>
  <c r="D11" i="9" s="1"/>
  <c r="E12" i="9"/>
  <c r="E13" i="9"/>
  <c r="E14" i="9"/>
  <c r="E15" i="9"/>
  <c r="E16" i="9"/>
  <c r="E17" i="9"/>
  <c r="E18" i="9"/>
  <c r="E19" i="9"/>
  <c r="D19" i="9" s="1"/>
  <c r="E5" i="9"/>
  <c r="E6" i="9"/>
  <c r="E7" i="9"/>
  <c r="E8" i="9"/>
  <c r="E9" i="9"/>
  <c r="E10" i="9"/>
  <c r="E4" i="4" l="1"/>
  <c r="J6" i="9"/>
  <c r="E6" i="4" s="1"/>
  <c r="J10" i="9"/>
  <c r="E10" i="4" s="1"/>
  <c r="J14" i="9"/>
  <c r="E14" i="4" s="1"/>
  <c r="J18" i="9"/>
  <c r="E18" i="4" s="1"/>
  <c r="J7" i="9"/>
  <c r="E7" i="4" s="1"/>
  <c r="J11" i="9"/>
  <c r="J15" i="9"/>
  <c r="E15" i="4" s="1"/>
  <c r="J19" i="9"/>
  <c r="J8" i="9"/>
  <c r="E8" i="4" s="1"/>
  <c r="J12" i="9"/>
  <c r="E12" i="4" s="1"/>
  <c r="J16" i="9"/>
  <c r="E16" i="4" s="1"/>
  <c r="J5" i="9"/>
  <c r="E5" i="4" s="1"/>
  <c r="J9" i="9"/>
  <c r="E9" i="4" s="1"/>
  <c r="J13" i="9"/>
  <c r="E13" i="4" s="1"/>
  <c r="J17" i="9"/>
  <c r="E17" i="4" s="1"/>
  <c r="C10" i="4"/>
  <c r="D10" i="9"/>
  <c r="B10" i="4" s="1"/>
  <c r="C9" i="4"/>
  <c r="D9" i="9"/>
  <c r="B9" i="4" s="1"/>
  <c r="C5" i="4"/>
  <c r="D5" i="9"/>
  <c r="B5" i="4" s="1"/>
  <c r="C16" i="4"/>
  <c r="D16" i="9"/>
  <c r="B16" i="4" s="1"/>
  <c r="D12" i="9"/>
  <c r="B12" i="4" s="1"/>
  <c r="C12" i="4"/>
  <c r="C6" i="4"/>
  <c r="D6" i="9"/>
  <c r="B6" i="4" s="1"/>
  <c r="C17" i="4"/>
  <c r="D17" i="9"/>
  <c r="B17" i="4" s="1"/>
  <c r="C13" i="4"/>
  <c r="D13" i="9"/>
  <c r="B13" i="4" s="1"/>
  <c r="D8" i="9"/>
  <c r="B8" i="4" s="1"/>
  <c r="C8" i="4"/>
  <c r="C15" i="4"/>
  <c r="D15" i="9"/>
  <c r="B15" i="4" s="1"/>
  <c r="D7" i="9"/>
  <c r="B7" i="4" s="1"/>
  <c r="C7" i="4"/>
  <c r="D18" i="9"/>
  <c r="B18" i="4" s="1"/>
  <c r="C18" i="4"/>
  <c r="D14" i="9"/>
  <c r="B14" i="4" s="1"/>
  <c r="C14" i="4"/>
  <c r="D25" i="5"/>
  <c r="D26" i="5"/>
  <c r="I5" i="4"/>
</calcChain>
</file>

<file path=xl/sharedStrings.xml><?xml version="1.0" encoding="utf-8"?>
<sst xmlns="http://schemas.openxmlformats.org/spreadsheetml/2006/main" count="942" uniqueCount="407">
  <si>
    <t>Nama Mata Kuliah</t>
  </si>
  <si>
    <t>Kode Mata Kuliah</t>
  </si>
  <si>
    <t>Bobot (sks)</t>
  </si>
  <si>
    <t>Semester</t>
  </si>
  <si>
    <t>Tgl Penyusunan</t>
  </si>
  <si>
    <t>Ketua Prodi</t>
  </si>
  <si>
    <t>CPL-PRODI (Capaian Pembelajaran Lulusan Program Studi) yang Dibebankan Pada Mata Kuliah</t>
  </si>
  <si>
    <t>S</t>
  </si>
  <si>
    <t>P</t>
  </si>
  <si>
    <t>KK</t>
  </si>
  <si>
    <t>CPMK (Capaian Pembelajaran Mata Kuliah)</t>
  </si>
  <si>
    <t>CPMK 1</t>
  </si>
  <si>
    <t>CPMK 2</t>
  </si>
  <si>
    <t>CPMK 3</t>
  </si>
  <si>
    <t>CPMK 4</t>
  </si>
  <si>
    <t>CPMK 5</t>
  </si>
  <si>
    <t>Deskripsi Singkat MK</t>
  </si>
  <si>
    <t>Referensi</t>
  </si>
  <si>
    <t>Utama</t>
  </si>
  <si>
    <t>Pendukung</t>
  </si>
  <si>
    <t>Media</t>
  </si>
  <si>
    <t>Perangkat Lunak:</t>
  </si>
  <si>
    <t>Perangkat keras:</t>
  </si>
  <si>
    <t>Ujian Tengah Semester (UTS)</t>
  </si>
  <si>
    <t>Ujian Akhir Semester (UAS)</t>
  </si>
  <si>
    <t>Minggu Ke-</t>
  </si>
  <si>
    <t>Bahan Kajian</t>
  </si>
  <si>
    <t>Bahan Kajian 
(Materi Pembelajaran)</t>
  </si>
  <si>
    <t>Bentuk dan Metode Pembelajaran</t>
  </si>
  <si>
    <t>Estimasi Waktu</t>
  </si>
  <si>
    <t>Pengalaman Belajar Mahasiswa</t>
  </si>
  <si>
    <t>Kriteria &amp; Bentuk</t>
  </si>
  <si>
    <t>Indikator</t>
  </si>
  <si>
    <t>Bobot (%)</t>
  </si>
  <si>
    <t>Penilaian</t>
  </si>
  <si>
    <t>Koordinator 
Pengembang RPS</t>
  </si>
  <si>
    <t>(1)</t>
  </si>
  <si>
    <t>(2)</t>
  </si>
  <si>
    <t>(3)</t>
  </si>
  <si>
    <t>(4)</t>
  </si>
  <si>
    <t>(5)</t>
  </si>
  <si>
    <t>(6)</t>
  </si>
  <si>
    <t>(7)</t>
  </si>
  <si>
    <t>(8)</t>
  </si>
  <si>
    <t>(9)</t>
  </si>
  <si>
    <t>Bentuk:</t>
  </si>
  <si>
    <t>Metode:</t>
  </si>
  <si>
    <t>Kriteria:</t>
  </si>
  <si>
    <t>UJIAN TENGAH SEMESTER (UTS)</t>
  </si>
  <si>
    <t>UJIAN AKHIR SEMESTER (UAS)</t>
  </si>
  <si>
    <t>Sub-CPMK
(Kemampuan akhir yang direncanakan)</t>
  </si>
  <si>
    <t>1. Identitas Mata Kuliah</t>
  </si>
  <si>
    <t>Jumlah sks</t>
  </si>
  <si>
    <t>Kelompok Mata Kuliah</t>
  </si>
  <si>
    <t>Program Studi</t>
  </si>
  <si>
    <t>Prasyarat</t>
  </si>
  <si>
    <t>Dosen</t>
  </si>
  <si>
    <t>:</t>
  </si>
  <si>
    <t>2. Tujuan</t>
  </si>
  <si>
    <t>Deskripsi Isi</t>
  </si>
  <si>
    <t>Pendekatan Pembelajaran/Metode</t>
  </si>
  <si>
    <t>3. Evaluasi</t>
  </si>
  <si>
    <t>4. Rincian Materi</t>
  </si>
  <si>
    <t>Pertemuan 1</t>
  </si>
  <si>
    <t>Pertemuan 2</t>
  </si>
  <si>
    <t>Pertemuan 3</t>
  </si>
  <si>
    <t>Pertemuan 4</t>
  </si>
  <si>
    <t>Pertemuan 5</t>
  </si>
  <si>
    <t>Pertemuan 6</t>
  </si>
  <si>
    <t>Pertemuan 7</t>
  </si>
  <si>
    <t>Pertemuan 8</t>
  </si>
  <si>
    <t>Pertemuan 9</t>
  </si>
  <si>
    <t>Pertemuan 10</t>
  </si>
  <si>
    <t>Pertemuan 11</t>
  </si>
  <si>
    <t>Pertemuan 12</t>
  </si>
  <si>
    <t>Pertemuan 13</t>
  </si>
  <si>
    <t>Pertemuan 14</t>
  </si>
  <si>
    <t>Pertemuan 15</t>
  </si>
  <si>
    <t>Pertemuan 16</t>
  </si>
  <si>
    <t>SILABUS</t>
  </si>
  <si>
    <t>5. Referensi</t>
  </si>
  <si>
    <t>Aktivitas di kelas</t>
  </si>
  <si>
    <t xml:space="preserve">Tugas </t>
  </si>
  <si>
    <t>UTS</t>
  </si>
  <si>
    <t>UAS</t>
  </si>
  <si>
    <t>NAMA MATA KULIAH</t>
  </si>
  <si>
    <t>BOBOT (SKS)</t>
  </si>
  <si>
    <t>SEMESTER</t>
  </si>
  <si>
    <t>TGL PENYUSUNAN</t>
  </si>
  <si>
    <t>DOSEN PENGAMPU</t>
  </si>
  <si>
    <t>DOSEN PEMBINA</t>
  </si>
  <si>
    <t>DOSEN PEMBINA/
KOORDINATOR BIDANG KEAHLIAN</t>
  </si>
  <si>
    <t>DOSEN PENGAMPU/
KOORDINATOR PENGEMBANG RPS</t>
  </si>
  <si>
    <t>KETUA PRODI</t>
  </si>
  <si>
    <t>BAHAN KAJIAN/MATERI PEMBELAJARAN</t>
  </si>
  <si>
    <t>Pertemuan 1:</t>
  </si>
  <si>
    <t>Pertemuan 2:</t>
  </si>
  <si>
    <t>Pertemuan 3:</t>
  </si>
  <si>
    <t>Pertemuan 4:</t>
  </si>
  <si>
    <t>Pertemuan 5:</t>
  </si>
  <si>
    <t>Pertemuan 6:</t>
  </si>
  <si>
    <t>Pertemuan 7:</t>
  </si>
  <si>
    <t>Pertemuan 8:</t>
  </si>
  <si>
    <t>Pertemuan 9:</t>
  </si>
  <si>
    <t>Pertemuan 10:</t>
  </si>
  <si>
    <t>Pertemuan 11:</t>
  </si>
  <si>
    <t>Pertemuan 12:</t>
  </si>
  <si>
    <t>Pertemuan 13:</t>
  </si>
  <si>
    <t>Pertemuan 14:</t>
  </si>
  <si>
    <t>Pertemuan 15:</t>
  </si>
  <si>
    <t>Pertemuan 16:</t>
  </si>
  <si>
    <t xml:space="preserve">Mata Kuliah Prasyarat </t>
  </si>
  <si>
    <t>Dosen Pengampu</t>
  </si>
  <si>
    <t xml:space="preserve">Koordinator Bidang Keahlian </t>
  </si>
  <si>
    <t>REFERENSI</t>
  </si>
  <si>
    <t>MEDIA</t>
  </si>
  <si>
    <t>Perangkat lunak</t>
  </si>
  <si>
    <t>Perangkat keras</t>
  </si>
  <si>
    <t>MATA KULIAH PRASYARAT</t>
  </si>
  <si>
    <t>Kata kunci</t>
  </si>
  <si>
    <t>Mahasiswa mampu menjelaskan</t>
  </si>
  <si>
    <t>Mahasiswa mampu mendiskusikan</t>
  </si>
  <si>
    <t>Kata Kunci</t>
  </si>
  <si>
    <t>Ceramah</t>
  </si>
  <si>
    <t>Problem solving</t>
  </si>
  <si>
    <t>Diskusi kelompok</t>
  </si>
  <si>
    <t>Tanya jawab</t>
  </si>
  <si>
    <t>Role playing</t>
  </si>
  <si>
    <t>Mind mapping</t>
  </si>
  <si>
    <t>Resitasi</t>
  </si>
  <si>
    <t>Estimasi Waktu
(jml tatap muka x sks x 50 menit)</t>
  </si>
  <si>
    <t>tatap muka</t>
  </si>
  <si>
    <t>sks</t>
  </si>
  <si>
    <t>alokasi</t>
  </si>
  <si>
    <t>50"</t>
  </si>
  <si>
    <t>Mengkaji</t>
  </si>
  <si>
    <t>Mendiskusikan</t>
  </si>
  <si>
    <t>Membuat resume</t>
  </si>
  <si>
    <t>Mempraktikkan</t>
  </si>
  <si>
    <t>Menyusun artikel</t>
  </si>
  <si>
    <t>Menyusun makalah</t>
  </si>
  <si>
    <t xml:space="preserve">Mempresentasikan </t>
  </si>
  <si>
    <t>Presentasi</t>
  </si>
  <si>
    <t>Analisis kasus</t>
  </si>
  <si>
    <t>Praktik</t>
  </si>
  <si>
    <t>Resume</t>
  </si>
  <si>
    <t>Makalah</t>
  </si>
  <si>
    <t>Ketepatan dalam menjelaskan</t>
  </si>
  <si>
    <t>Ketepatan dalam menjabarkan</t>
  </si>
  <si>
    <t>KODE</t>
  </si>
  <si>
    <t>MATA KULIAH</t>
  </si>
  <si>
    <t>SKS</t>
  </si>
  <si>
    <t>SMT</t>
  </si>
  <si>
    <t>Psikologi Umum</t>
  </si>
  <si>
    <t>Pengantar Filsafat Pendidikan</t>
  </si>
  <si>
    <t>Pengantar Bimbingan dan Konseling</t>
  </si>
  <si>
    <t>Orientasi Profesi BK</t>
  </si>
  <si>
    <t>Bahasa Inggris</t>
  </si>
  <si>
    <t>Pendidikan Agama</t>
  </si>
  <si>
    <t>Pendidikan Olahraga</t>
  </si>
  <si>
    <t>Pendidikan Pancasila</t>
  </si>
  <si>
    <t>Landasan Pendidikan</t>
  </si>
  <si>
    <t>Sosioantropologi</t>
  </si>
  <si>
    <t>Kesehatan Mental</t>
  </si>
  <si>
    <t>Etika Pendidikan</t>
  </si>
  <si>
    <t>Epistemologi dan Logika Pendidikan</t>
  </si>
  <si>
    <t>Teori dan Pendekatan Konseling</t>
  </si>
  <si>
    <t>Teknologi Informasi dalam Bimbingan dan Konseling</t>
  </si>
  <si>
    <t>Psikologi Kepribadian</t>
  </si>
  <si>
    <t>Bahasa Indonesia</t>
  </si>
  <si>
    <t>Psikologi Pendidikan</t>
  </si>
  <si>
    <t>Seminar Pendidikan Agama</t>
  </si>
  <si>
    <t>Psikologi Konseling</t>
  </si>
  <si>
    <t>Teknik Bimbingan dan Konseling</t>
  </si>
  <si>
    <t>Praktikum Konseling Individual</t>
  </si>
  <si>
    <t>Psikologi Perkembangan Anak dan remaja</t>
  </si>
  <si>
    <t>Kapita Selekta Siliwangi dan Pendidikan Bela Negara</t>
  </si>
  <si>
    <t>Kurikulum dan Pembelajaran</t>
  </si>
  <si>
    <t>Pendidikan Kewarganegaraan</t>
  </si>
  <si>
    <t>Magang I</t>
  </si>
  <si>
    <t>Pengelolaan Pendidikan</t>
  </si>
  <si>
    <t>Bimbingan dan Konseling Belajar</t>
  </si>
  <si>
    <t>Bimbingan dan Konseling Karir</t>
  </si>
  <si>
    <t>Teori Perkembangan Dewasa dan Lansia</t>
  </si>
  <si>
    <t>Bimbingan dan Konseling Kelompok</t>
  </si>
  <si>
    <t>Psikologi Sosial</t>
  </si>
  <si>
    <t xml:space="preserve">Komunikasi Antar Pribadi </t>
  </si>
  <si>
    <t>Praktikum Bimbingan dan Konseling Kelompok</t>
  </si>
  <si>
    <t>Bimbingan dan Konseling Pribadi – Sosial</t>
  </si>
  <si>
    <t>Kewirausahaan</t>
  </si>
  <si>
    <t>Network Planning</t>
  </si>
  <si>
    <t>Konseling Multikultural</t>
  </si>
  <si>
    <t>Asesmen Individu Teknik Tes</t>
  </si>
  <si>
    <t>Asesmen Individu Teknik Non-Tes</t>
  </si>
  <si>
    <t>Praktikum Asesmen Individu Teknik Tes</t>
  </si>
  <si>
    <t>Praktikum Asesmen Individu Teknik Non-Tes</t>
  </si>
  <si>
    <t>Statistika 1</t>
  </si>
  <si>
    <t>Kurikulum BK</t>
  </si>
  <si>
    <t>BK Berkebutuhan Khusus</t>
  </si>
  <si>
    <t>Psikologi Abnormal dan Klinis</t>
  </si>
  <si>
    <t>Magang II</t>
  </si>
  <si>
    <t>Praktikum Bimbingan Klasikal</t>
  </si>
  <si>
    <t>Praktikum Studi Kasus</t>
  </si>
  <si>
    <t>Penelitian Kualitatif</t>
  </si>
  <si>
    <t>Praktikum Diagnosis Kesulitan Belajar</t>
  </si>
  <si>
    <t>Metode Penelitian BK</t>
  </si>
  <si>
    <t>Pengembangan Media BK</t>
  </si>
  <si>
    <t>Pendidikan Komparatif</t>
  </si>
  <si>
    <t>Manajemen BK</t>
  </si>
  <si>
    <t>KKNM</t>
  </si>
  <si>
    <t>Seminar Proposal TAS</t>
  </si>
  <si>
    <t>Penulisan Karya Ilmiah</t>
  </si>
  <si>
    <t>Mikrokonseling</t>
  </si>
  <si>
    <t>Bimbingan Konseling Keluarga*</t>
  </si>
  <si>
    <t>Patologi Sosial*</t>
  </si>
  <si>
    <t>Manajemen SDM*</t>
  </si>
  <si>
    <t>Modifikasi Perilaku*</t>
  </si>
  <si>
    <t>Bimbingan dan Konseling Traumatik*</t>
  </si>
  <si>
    <t>Bimbingan dan Konseling Anak Usia Dini*</t>
  </si>
  <si>
    <t>Magang III</t>
  </si>
  <si>
    <t>Skripsi</t>
  </si>
  <si>
    <t>19 Februari 2017 Genap 2016-2017</t>
  </si>
  <si>
    <t>14 Februari 2018 Genap 2017-2018</t>
  </si>
  <si>
    <t>29 Agustus  2016 Ganjil 2016-2017</t>
  </si>
  <si>
    <t>28 Agustus  2017 Ganjil 2017-2018</t>
  </si>
  <si>
    <t>Prof. Dr. H. Mohamad. Surya</t>
  </si>
  <si>
    <t>Dr.Hj. Euis Eti Rohaeti, M.Pd.</t>
  </si>
  <si>
    <t>Dr.H. T. Effendy Suryana, SH., M.Pd.</t>
  </si>
  <si>
    <t>Dr. H. Heris Hendriana, M.Pd.</t>
  </si>
  <si>
    <t>Dr. H. Ade Sadikin Akhyadi, M.Si.</t>
  </si>
  <si>
    <t>Rima Irmayanti, M.Pd.</t>
  </si>
  <si>
    <t>Tita Rosita, S.Psi., M.Pd.</t>
  </si>
  <si>
    <t>Siti Fatimah, S.Psi., M.Pd.</t>
  </si>
  <si>
    <t>Dea Siti Ruhansih, M.Pd.</t>
  </si>
  <si>
    <t>Dr. Ronny Mugara, M.Pd.</t>
  </si>
  <si>
    <t>Wasmana, M.Pd.</t>
  </si>
  <si>
    <t>Asep Samsudin, M.Pd.</t>
  </si>
  <si>
    <t>KETERAMPILAN UMUM</t>
  </si>
  <si>
    <t>KU6 Mampu memelihara dan mengembangkan jaringan kerja dengan pembimbing, kolega, sejawat baik di dalam maupun di luar lembaganya.</t>
  </si>
  <si>
    <t>SIKAP</t>
  </si>
  <si>
    <t>S7 Taat hukum dan disiplin dalam kehidupan bermasyarakat dan bernegara</t>
  </si>
  <si>
    <t>S10 Menginternalisasi semangat kemandirian, kejuangan, dan kewirausahaan</t>
  </si>
  <si>
    <t>KK1 Mengaplikasikan kaidah-kaidah perkembangan fisiologis dan psikologis serta perilaku terhadap sasaran pelayanan bimbingan dan konseling dalam upaya pendidikan.</t>
  </si>
  <si>
    <t>KK2 Mengimplementasikan kolaborasi intern di tempat bekerja.</t>
  </si>
  <si>
    <t>KK3 Mengimplementasikan kolaborasi antarprofesi.</t>
  </si>
  <si>
    <t xml:space="preserve">KK4 Merancang dan mengimplementasikan program bimbingan dan konseling yang komprehensif. </t>
  </si>
  <si>
    <t>KK5 Menilai proses dan hasil kegiatan bimbingan dan konseling.</t>
  </si>
  <si>
    <t>S1 Beriman dan bertakwa kepada Tuhan Yang Maha Esa</t>
  </si>
  <si>
    <t>S2 Menghargai dan menjunjung tinggi, individualitas, dan kebebasan memilih.</t>
  </si>
  <si>
    <t>S3 Menunjukkan integritas, stabilitas kepribadian yang kuat, dan kinerja berkualitas tinggi.</t>
  </si>
  <si>
    <t>S4 Berperan dalam organisasi dan kegiatan profesi bimbingan dan konseling.</t>
  </si>
  <si>
    <t>S5 Memiliki kesadaran dan komitmen terhadap etika professional.</t>
  </si>
  <si>
    <t>P1 Menguasai teori dan praksis pendidikan.</t>
  </si>
  <si>
    <t>P2 Menguasai esensi pelayanan bimbingan dan konseling dalam jalur, jenis, dan jenjang satuan pendidikan.</t>
  </si>
  <si>
    <t>P3 Menguasai konsep dan praksis asesmen untuk memahami kondisi, kebutuhan, dan masalah konseling.</t>
  </si>
  <si>
    <t>P4 Menguasai kerangka teoretik dan praksis bimbingan dan konseling.</t>
  </si>
  <si>
    <t>P5 Menguasai konsep dan praksis penelitian dalam bimbingan dan konseling.</t>
  </si>
  <si>
    <t>PERANGKAT LUNAK</t>
  </si>
  <si>
    <t>IBM SPSS Software</t>
  </si>
  <si>
    <t>MS. Power Point</t>
  </si>
  <si>
    <t>PERANGKAT KERAS</t>
  </si>
  <si>
    <t>Notebook</t>
  </si>
  <si>
    <t>Proyektor</t>
  </si>
  <si>
    <t>S1 Bertaqwa kepada Tuhan Yang Maha Esa dan mampu menunjukkan sikap religius</t>
  </si>
  <si>
    <t>S2 Menjunjung tinggi nilai kemanusiaan dalam menjalankan tugas berdasarkan agama, moral dan etika</t>
  </si>
  <si>
    <t>S3 Berkontribusi dalam peningkatan mutu kehidupan bermasyarakat, berbangsa, bernegara, dan peradaban berdasarkan Pancasila</t>
  </si>
  <si>
    <t>S4 Berperan sebagai warga negara yang bangga dan cinta tanah air, memiliki nasionalisme serta rasa tanggungjawab pada negara dan bangsa</t>
  </si>
  <si>
    <t>S5 Menghargai keanekaragaman budaya, pandangan, agama, dan kepercayaan, serta pendapat atau temuan orisinal orang lain</t>
  </si>
  <si>
    <t>S6 Bekerja sama dan memiliki kepekaan sosial serta kepedulian terhadap masyarakat dan lingkungan</t>
  </si>
  <si>
    <t>S8 Menginternalisasi nilai, norma, dan etika akademik</t>
  </si>
  <si>
    <t>S9 Menunjukkan sikap bertanggungjawab atas pekerjaan di bidang keahliannya secara mandiri</t>
  </si>
  <si>
    <t>KU1 Mampu menerapkan pemikiran logis, kritis, sistematis, dan inovatif dalam konteks pengembangan atau implementasi ilmu pengetahuan dan teknologi yang memperhatikan dan menerapkan nilai humaniora yang sesuai dengan bidang keahliannya</t>
  </si>
  <si>
    <t>KU2 Mampu menunjukkan kinerja mandiri, bermutu, dan terukur</t>
  </si>
  <si>
    <t>KU3 Mampu mengkaji implikasi pengembangan atau implementasi ilmu pengetahuan dan teknologi yang memperhatikan dan menerapkan nilai humaniora sesuai dengan keahliannya berdasarkan kaidah, tata cara dan etika ilmiah dalam rangka menghasilkan solusi, gagasan, desain atiau kritik seni</t>
  </si>
  <si>
    <t>KU4 Mampu menyusun deskripsi saintifik hasil kajian tersebut di atas dalam bentuk skripsi atau laporan tugas akhir, dan mengunggahnya dalam laman perguruan tinggi</t>
  </si>
  <si>
    <t>KU5 Mampu mengambil keputusan secara tepat dalam konteks penyelesaian masalah di bidang keahliannya, berdasarkan hasil analisis informasi dan data</t>
  </si>
  <si>
    <t>KU7 Mampu bertanggung jawab atas pencapaian hasil kerja kelompok dan melakukan supervise serta evaluasi terhadap penyelesaian pekerjaan yang ditugaskan kepada pekerja yang berada di bawah tanggung jawabnya</t>
  </si>
  <si>
    <t>KU8 Mampu melakukan proses evaluasi diri terhadap kelompok kerja yang berada di bawah tanggung jawabnya, dan mampu mengelola pembelajaran secara mandiri</t>
  </si>
  <si>
    <t>KU9 Mampu mendokumentasikan, menyimpan, mengamankan, dan menemukan kembali data untuk menjamin kesahihan dan mencegah plagiasi</t>
  </si>
  <si>
    <t>Lower Text Bahan Kajian</t>
  </si>
  <si>
    <t>Bimbingan dan Konseling</t>
  </si>
  <si>
    <t>ISI KOTAK YANG BERWARNA PUTIH SAJA</t>
  </si>
  <si>
    <t>PERSENTASE PENILAIAN</t>
  </si>
  <si>
    <t>AKTIVITAS DI KELAS</t>
  </si>
  <si>
    <t>TUGAS</t>
  </si>
  <si>
    <t>PERSENTASE</t>
  </si>
  <si>
    <t>KURIKULUM 2016</t>
  </si>
  <si>
    <t>KODE MATKUL</t>
  </si>
  <si>
    <t>Pendidikan Olah Raga</t>
  </si>
  <si>
    <t>Bahasa Inggris Umum</t>
  </si>
  <si>
    <t>Kuliah Kerja Nyata</t>
  </si>
  <si>
    <t>Komunikasi Antar Pribadi</t>
  </si>
  <si>
    <t>Psikologi Perkembangan Dewasa</t>
  </si>
  <si>
    <t>Psikologi Abnormal</t>
  </si>
  <si>
    <t>Mikro Konseling</t>
  </si>
  <si>
    <t>Praktik Pengenalan Lapangan</t>
  </si>
  <si>
    <t>Statistika Penelitian Pendidikan</t>
  </si>
  <si>
    <t>Psikologi Perkembangan Anak dan Remaja</t>
  </si>
  <si>
    <t>Asesmen Individu Teknik Tes dan Non Tes</t>
  </si>
  <si>
    <t>Pengembangan Media Bimbingan dan Konseling</t>
  </si>
  <si>
    <t>Bimbingan dan Konseling Pribadi Sosial</t>
  </si>
  <si>
    <t>Manajemen Bimbingan dan Konseling</t>
  </si>
  <si>
    <t>Praktikum Asesmen Individu Teknik Tes dan Non Tes</t>
  </si>
  <si>
    <t>Praktikum Studi Kasus dan Diagnosis Kesulitan Belajar</t>
  </si>
  <si>
    <t>Workshop Evaluasi Program Bimbingan dan Konseling</t>
  </si>
  <si>
    <t>Strategi Penyusunan dan Publikasi Karya Ilmiah</t>
  </si>
  <si>
    <t>Workshop Perangkat Layanan BK</t>
  </si>
  <si>
    <t>BK Entrepreneurship</t>
  </si>
  <si>
    <t>Bahasa Inggris untuk Karya Ilmiah</t>
  </si>
  <si>
    <t>Mahasiswa mampu memahami</t>
  </si>
  <si>
    <t>Menyimpulkan</t>
  </si>
  <si>
    <t>diketik dibawah ini</t>
  </si>
  <si>
    <t>DESKRIPSI SINGKAT MK
diketik</t>
  </si>
  <si>
    <t>CPL-PRODI (scroll bar)</t>
  </si>
  <si>
    <t xml:space="preserve">KODE MATA KULIAH </t>
  </si>
  <si>
    <r>
      <t xml:space="preserve">Ceramah, tanya jawab, diskusi kelompok, resitasi (membuat resume), 
</t>
    </r>
    <r>
      <rPr>
        <i/>
        <sz val="11"/>
        <color theme="1"/>
        <rFont val="Calibri"/>
        <family val="2"/>
        <scheme val="minor"/>
      </rPr>
      <t>role playing(</t>
    </r>
    <r>
      <rPr>
        <sz val="11"/>
        <color theme="1"/>
        <rFont val="Calibri"/>
        <family val="2"/>
        <scheme val="minor"/>
      </rPr>
      <t>bermain peran</t>
    </r>
    <r>
      <rPr>
        <i/>
        <sz val="11"/>
        <color theme="1"/>
        <rFont val="Calibri"/>
        <family val="2"/>
        <scheme val="minor"/>
      </rPr>
      <t>)</t>
    </r>
    <r>
      <rPr>
        <sz val="11"/>
        <color theme="1"/>
        <rFont val="Calibri"/>
        <family val="2"/>
        <scheme val="minor"/>
      </rPr>
      <t xml:space="preserve">, dan </t>
    </r>
    <r>
      <rPr>
        <i/>
        <sz val="11"/>
        <color theme="1"/>
        <rFont val="Calibri"/>
        <family val="2"/>
        <scheme val="minor"/>
      </rPr>
      <t>problem solving</t>
    </r>
  </si>
  <si>
    <t>KURIKULUM 2017 REVISI</t>
  </si>
  <si>
    <t>NO URUT</t>
  </si>
  <si>
    <t>INPUT NO URUT MATAKULIAH DISINI (INPUT DIKOTAK WARNA PUTIH)</t>
  </si>
  <si>
    <t>Pendidikan Inklusi</t>
  </si>
  <si>
    <t>Modifikasi Perilaku</t>
  </si>
  <si>
    <t>Deteksi Dini Perilaku Maladaptif</t>
  </si>
  <si>
    <t>Manajemen SDM</t>
  </si>
  <si>
    <t>Manajemen Pelatihan</t>
  </si>
  <si>
    <t>Pengembangan Kepribadian</t>
  </si>
  <si>
    <t>Diwan Ramadhan J, S.Sos.I., M.Pd.</t>
  </si>
  <si>
    <t>Telaah Kurikulum dan Kapita Selekta BK SMP</t>
  </si>
  <si>
    <t>Telaah Kurikulum dan Kapita Selekta BK SMA</t>
  </si>
  <si>
    <t>TUJUAN</t>
  </si>
  <si>
    <t>DESKRIPSI ISI</t>
  </si>
  <si>
    <t>Ketepatan dalam menjawab</t>
  </si>
  <si>
    <t>Utama:</t>
  </si>
  <si>
    <t>Pendukung:</t>
  </si>
  <si>
    <t>KELOMPOK MATKUL</t>
  </si>
  <si>
    <t>KELOMPOK</t>
  </si>
  <si>
    <t>KELOMPOK MATA KULIAH</t>
  </si>
  <si>
    <t>MKDK</t>
  </si>
  <si>
    <t>Mahasiswa mampu mencontohkan</t>
  </si>
  <si>
    <t>Mahasiswa mampu menyimpulkan</t>
  </si>
  <si>
    <t>Mahasiswa mampu mengemukakan</t>
  </si>
  <si>
    <t>Mahasiswa mampu membedakan</t>
  </si>
  <si>
    <t>Mahasiswa mampu merangkum</t>
  </si>
  <si>
    <t>Mahasiswa mampu menjabarkan</t>
  </si>
  <si>
    <t>Inkuiri</t>
  </si>
  <si>
    <t>Cooperative learning</t>
  </si>
  <si>
    <t>Jigsaw</t>
  </si>
  <si>
    <t>Kesesuaian dalam mencontohkan</t>
  </si>
  <si>
    <t>Ketepatan dalam mendeskripsikan</t>
  </si>
  <si>
    <t>BAHAN DESKRIPSI SINGKAT MATAKULIAH</t>
  </si>
  <si>
    <t>CPMK 1 :</t>
  </si>
  <si>
    <t>CPMK 2 :</t>
  </si>
  <si>
    <t>CPMK 3 :</t>
  </si>
  <si>
    <t>CPMK 4 :</t>
  </si>
  <si>
    <t>CPMK 5 :</t>
  </si>
  <si>
    <t>GARIS BESAR MATERI 1 (CPMK 1):</t>
  </si>
  <si>
    <t>GARIS BESAR MATERI 2 (CPMK 2):</t>
  </si>
  <si>
    <t>GARIS BESAR MATERI 3 (CPMK 3):</t>
  </si>
  <si>
    <t>GARIS BESAR MATERI 4 (CPMK 4):</t>
  </si>
  <si>
    <t>GARIS BESAR MATERI 5 (CPMK 5):</t>
  </si>
  <si>
    <t>KATA KERJA LEVEL 6</t>
  </si>
  <si>
    <t>KATA KERJA (drop down list)</t>
  </si>
  <si>
    <t xml:space="preserve">CPMK </t>
  </si>
  <si>
    <t>GARIS BESAR MATERI (diketik, maximal 3)</t>
  </si>
  <si>
    <t>Mampu mengaplikasikan</t>
  </si>
  <si>
    <t>Mampu menguasai</t>
  </si>
  <si>
    <t>Mata Kuliah Dasar Umum (MKDU)</t>
  </si>
  <si>
    <t xml:space="preserve"> </t>
  </si>
  <si>
    <t>Mata Kuliah Program Studi (MKPRODI)</t>
  </si>
  <si>
    <t>Mata Kuliah Pilihan (MKPILIHAN)</t>
  </si>
  <si>
    <t>Mata Kuliah Kekhasan Program Studi (MKKEKHASAN)</t>
  </si>
  <si>
    <t>CPL PRODI</t>
  </si>
  <si>
    <t>CP-SA: Mampu mengambil keputusan strategis di bidang bimbingan dan konseling berdasarkan informasi dan data yang relevan</t>
  </si>
  <si>
    <t>CP-SB: Mampu mengelola sumber daya dan organisasi di bidang bimbingan dan konseling, serta mengkomunikasikan pengelolaannya secara bertanggung jawab kepada pemangku jabatan</t>
  </si>
  <si>
    <t>CP-PPA: Mampu menguasai konsep, struktur, materi, dan pola pikir keilmuan bimbingan dan konseling yang diperlukan untuk melaksanakan layanan di satuan pendidikan dasar dan menengah serta studi ke jenjang berikutnya</t>
  </si>
  <si>
    <t>CP-PPB: Menguasai konsep dan prinsip pedagogi, didaktik bimbingan dan konseling untuk mendukung tugas profesionalnya sebagai guru bk/konselor</t>
  </si>
  <si>
    <t>CP-KUA: Mampu mengaplikasikan konsep dan prinsip pedagogi, didaktik di bidang bimbingan dan konseling dan keilmuan bimbingan dan konseling untuk melakukan perencanaan, pengelolaan, implementasi, evaluasi, dan inovasi dengan memanfaatkan ipteks, yang berorientasi pada kecakapan hidup (life skills) dan entrepreneurship</t>
  </si>
  <si>
    <t xml:space="preserve">CP-KUB: Mampu merancang, melaksanakan penelitian dan mempublikasikan hasilnya sehingga dapat digunakan sebagai alternatif penyelesaian masalah di bidang bimbingan dan konseling </t>
  </si>
  <si>
    <t>CP-KKA: Mampu mengaplikasikan konsep dan prinsip pedagogi, didaktik di bidang bimbingan dan konseling dan keilmuan bimbingan dan konseling untuk melakukan perencanaan, pengelolaan, implementasi, evaluasi, dan inovasi dengan memanfaatkan ipteks, yang berorientasi pada kecakapan hidup (life skills) dan entrepreneurship</t>
  </si>
  <si>
    <t xml:space="preserve">CP-KKB: Mampu merancang, melaksanakan penelitian dan mempublikasikan hasilnya sehingga dapat digunakan sebagai alternatif penyelesaian masalah di bidang bimbingan dan konseling </t>
  </si>
  <si>
    <r>
      <rPr>
        <b/>
        <sz val="11"/>
        <color theme="1"/>
        <rFont val="Calibri"/>
        <family val="2"/>
        <scheme val="minor"/>
      </rPr>
      <t>CP-SA:</t>
    </r>
    <r>
      <rPr>
        <sz val="11"/>
        <color theme="1"/>
        <rFont val="Calibri"/>
        <family val="2"/>
        <scheme val="minor"/>
      </rPr>
      <t xml:space="preserve"> Mampu mengambil keputusan strategis di bidang bimbingan dan konseling berdasarkan informasi dan data yang relevan</t>
    </r>
  </si>
  <si>
    <r>
      <rPr>
        <b/>
        <sz val="11"/>
        <color theme="1"/>
        <rFont val="Calibri"/>
        <family val="2"/>
        <scheme val="minor"/>
      </rPr>
      <t>CP-SB:</t>
    </r>
    <r>
      <rPr>
        <sz val="11"/>
        <color theme="1"/>
        <rFont val="Calibri"/>
        <family val="2"/>
        <scheme val="minor"/>
      </rPr>
      <t xml:space="preserve"> Mampu mengelola sumber daya dan organisasi di bidang bimbingan dan konseling, serta mengkomunikasikan pengelolaannya secara bertanggung jawab kepada pemangku jabatan</t>
    </r>
  </si>
  <si>
    <r>
      <rPr>
        <b/>
        <sz val="11"/>
        <color theme="1"/>
        <rFont val="Calibri"/>
        <family val="2"/>
        <scheme val="minor"/>
      </rPr>
      <t>CP-PPA:</t>
    </r>
    <r>
      <rPr>
        <sz val="11"/>
        <color theme="1"/>
        <rFont val="Calibri"/>
        <family val="2"/>
        <scheme val="minor"/>
      </rPr>
      <t xml:space="preserve"> Mampu menguasai konsep, struktur, materi, dan pola pikir keilmuan bimbingan dan konseling yang diperlukan untuk melaksanakan layanan di satuan pendidikan dasar dan menengah serta studi ke jenjang berikutnya</t>
    </r>
  </si>
  <si>
    <r>
      <rPr>
        <b/>
        <sz val="11"/>
        <color theme="1"/>
        <rFont val="Calibri"/>
        <family val="2"/>
        <scheme val="minor"/>
      </rPr>
      <t>CP-PPB:</t>
    </r>
    <r>
      <rPr>
        <sz val="11"/>
        <color theme="1"/>
        <rFont val="Calibri"/>
        <family val="2"/>
        <scheme val="minor"/>
      </rPr>
      <t xml:space="preserve"> Menguasai konsep dan prinsip pedagogi, didaktik bimbingan dan konseling untuk mendukung tugas profesionalnya sebagai guru bk/konselor</t>
    </r>
  </si>
  <si>
    <r>
      <rPr>
        <b/>
        <sz val="11"/>
        <color theme="1"/>
        <rFont val="Calibri"/>
        <family val="2"/>
        <scheme val="minor"/>
      </rPr>
      <t>CP-KUB:</t>
    </r>
    <r>
      <rPr>
        <sz val="11"/>
        <color theme="1"/>
        <rFont val="Calibri"/>
        <family val="2"/>
        <scheme val="minor"/>
      </rPr>
      <t xml:space="preserve"> Mampu merancang, melaksanakan penelitian dan mempublikasikan hasilnya sehingga dapat digunakan sebagai alternatif penyelesaian masalah di bidang bimbingan dan konseling </t>
    </r>
  </si>
  <si>
    <r>
      <rPr>
        <b/>
        <sz val="11"/>
        <color theme="1"/>
        <rFont val="Calibri"/>
        <family val="2"/>
        <scheme val="minor"/>
      </rPr>
      <t>CP-KUA:</t>
    </r>
    <r>
      <rPr>
        <sz val="11"/>
        <color theme="1"/>
        <rFont val="Calibri"/>
        <family val="2"/>
        <scheme val="minor"/>
      </rPr>
      <t xml:space="preserve"> Mampu mengaplikasikan konsep dan prinsip pedagogi, didaktik di bidang bimbingan dan konseling dan keilmuan bimbingan dan konseling untuk melakukan perencanaan, pengelolaan, implementasi, dan evaluasi layanan bimbingan dan konseling yang inovatif dengan memanfaatkan ipteks, yang berorientasi pada kecakapan hidup (life skills) dan entrepreneurship</t>
    </r>
  </si>
  <si>
    <r>
      <rPr>
        <b/>
        <sz val="11"/>
        <color theme="1"/>
        <rFont val="Calibri"/>
        <family val="2"/>
        <scheme val="minor"/>
      </rPr>
      <t>CP-KKA:</t>
    </r>
    <r>
      <rPr>
        <sz val="11"/>
        <color theme="1"/>
        <rFont val="Calibri"/>
        <family val="2"/>
        <scheme val="minor"/>
      </rPr>
      <t xml:space="preserve"> Mampu mengaplikasikan konsep dan prinsip pedagogi, didaktik di bidang bimbingan dan konseling dan keilmuan bimbingan dan konseling untuk melakukan perencanaan, pengelolaan, implementasi, dan evaluasi pelatihan (training) yang inovatif</t>
    </r>
  </si>
  <si>
    <r>
      <rPr>
        <b/>
        <sz val="11"/>
        <color theme="1"/>
        <rFont val="Calibri"/>
        <family val="2"/>
        <scheme val="minor"/>
      </rPr>
      <t>CP-KKB:</t>
    </r>
    <r>
      <rPr>
        <sz val="11"/>
        <color theme="1"/>
        <rFont val="Calibri"/>
        <family val="2"/>
        <scheme val="minor"/>
      </rPr>
      <t xml:space="preserve"> Mampu merancang, melaksanakan penelitian dan mempublikasikan hasilnya sehingga dapat digunakan sebagai alternatif penyelesaian masalah di bidang pelatihan (training)</t>
    </r>
  </si>
  <si>
    <t>MS. Excel</t>
  </si>
  <si>
    <t>konsep belajar, belajar tuntas dan kesulitan belajar</t>
  </si>
  <si>
    <t>diagnostik kesulitan belajar, kedudukan DKB dalam pembelajaran dan metode dan  alat  yang digunakan untuk mendiagnosis kesulitan belajar</t>
  </si>
  <si>
    <t>konsep dasar dan prosedur  pengajaran remedial</t>
  </si>
  <si>
    <t>Pendahuluan mengenai materi-materi pokok yang dipelajari</t>
  </si>
  <si>
    <t>Konsep Perilaku Belajar</t>
  </si>
  <si>
    <t xml:space="preserve">Konsep Kesulitan Belajar </t>
  </si>
  <si>
    <t>Diagnostik Kesulitan Belajar</t>
  </si>
  <si>
    <t>Prosedur dan teknik Diagnostik Kesulitan Belajar</t>
  </si>
  <si>
    <t xml:space="preserve">Mengembangkan Alat kesulitan Belajar </t>
  </si>
  <si>
    <t xml:space="preserve">Prosedur Pelaknasaan Kesulitan Belajar </t>
  </si>
  <si>
    <t xml:space="preserve">Konsep Pengajaran Remedial </t>
  </si>
  <si>
    <t xml:space="preserve">Prosedur Pelaksanaan Pengajaran Remedial </t>
  </si>
  <si>
    <t xml:space="preserve">Konsep RPI Untuk Pembelajaran Remedial </t>
  </si>
  <si>
    <t>Praktek Menyusun RPI</t>
  </si>
  <si>
    <t>Kesesuaian antara DKB, RPI dan Pengajaran Remedial</t>
  </si>
  <si>
    <t xml:space="preserve">Sistematika Penyusunan Laporan Pelaksanaan Diagnostik </t>
  </si>
  <si>
    <t xml:space="preserve">Refleksi Proses Perkuliahan </t>
  </si>
  <si>
    <t>Blackhurst  &amp; Bendine  (1981). An  Introductions  to Special  Education,  New  York: Liitle Brown &amp; Company</t>
  </si>
  <si>
    <t>Mulyono, Abdurrahman  (1996).  Pendidikan Bagi Anak  berkesulitan Belajar. Jakarta: Depdikbud Dirjen Dikti</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</si>
</sst>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00%"/>
  </numFmts>
  <fonts count="1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i/>
      <sz val="11"/>
      <color theme="1"/>
      <name val="Calibri"/>
      <family val="2"/>
      <scheme val="minor"/>
    </font>
    <font>
      <sz val="11"/>
      <name val="Calibri"/>
      <family val="2"/>
      <scheme val="minor"/>
    </font>
    <font>
      <sz val="11"/>
      <color theme="0" tint="-0.34998626667073579"/>
      <name val="Calibri"/>
      <family val="2"/>
      <scheme val="minor"/>
    </font>
    <font>
      <sz val="11"/>
      <color theme="1"/>
      <name val="Calibri"/>
      <family val="2"/>
      <charset val="1"/>
      <scheme val="minor"/>
    </font>
    <font>
      <b/>
      <sz val="11"/>
      <name val="Calibri"/>
      <family val="2"/>
      <scheme val="minor"/>
    </font>
    <font>
      <i/>
      <sz val="11"/>
      <name val="Calibri"/>
      <family val="2"/>
      <scheme val="minor"/>
    </font>
    <font>
      <b/>
      <sz val="16"/>
      <color theme="1"/>
      <name val="Calibri"/>
      <family val="2"/>
      <scheme val="minor"/>
    </font>
    <font>
      <sz val="9"/>
      <color theme="1"/>
      <name val="Calibri"/>
      <family val="2"/>
      <scheme val="minor"/>
    </font>
    <font>
      <u/>
      <sz val="11"/>
      <color theme="1"/>
      <name val="Calibri"/>
      <family val="2"/>
      <scheme val="minor"/>
    </font>
    <font>
      <sz val="18"/>
      <color theme="1"/>
      <name val="Calibri"/>
      <family val="2"/>
      <scheme val="minor"/>
    </font>
    <font>
      <b/>
      <sz val="18"/>
      <color theme="1"/>
      <name val="Calibri"/>
      <family val="2"/>
      <scheme val="minor"/>
    </font>
    <font>
      <b/>
      <sz val="12"/>
      <color theme="1"/>
      <name val="Calibri"/>
      <family val="2"/>
      <scheme val="minor"/>
    </font>
    <font>
      <b/>
      <sz val="20"/>
      <color theme="1"/>
      <name val="Calibri"/>
      <family val="2"/>
      <scheme val="minor"/>
    </font>
    <font>
      <sz val="72"/>
      <color theme="1"/>
      <name val="Calibri"/>
      <family val="2"/>
      <scheme val="minor"/>
    </font>
    <font>
      <b/>
      <sz val="9"/>
      <name val="Calibri"/>
      <family val="2"/>
      <scheme val="minor"/>
    </font>
  </fonts>
  <fills count="10">
    <fill>
      <patternFill patternType="none"/>
    </fill>
    <fill>
      <patternFill patternType="gray125"/>
    </fill>
    <fill>
      <patternFill patternType="solid">
        <fgColor rgb="FF99CCFF"/>
        <bgColor indexed="64"/>
      </patternFill>
    </fill>
    <fill>
      <patternFill patternType="solid">
        <fgColor rgb="FFFFC000"/>
        <bgColor indexed="64"/>
      </patternFill>
    </fill>
    <fill>
      <patternFill patternType="solid">
        <fgColor theme="5"/>
        <bgColor indexed="64"/>
      </patternFill>
    </fill>
    <fill>
      <patternFill patternType="solid">
        <fgColor theme="7" tint="0.39997558519241921"/>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9" tint="0.59999389629810485"/>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theme="0"/>
      </left>
      <right style="thin">
        <color theme="0"/>
      </right>
      <top style="thin">
        <color theme="0"/>
      </top>
      <bottom style="thin">
        <color theme="0"/>
      </bottom>
      <diagonal/>
    </border>
  </borders>
  <cellStyleXfs count="3">
    <xf numFmtId="0" fontId="0" fillId="0" borderId="0"/>
    <xf numFmtId="0" fontId="7" fillId="0" borderId="0"/>
    <xf numFmtId="9" fontId="1" fillId="0" borderId="0" applyFont="0" applyFill="0" applyBorder="0" applyAlignment="0" applyProtection="0"/>
  </cellStyleXfs>
  <cellXfs count="247">
    <xf numFmtId="0" fontId="0" fillId="0" borderId="0" xfId="0"/>
    <xf numFmtId="0" fontId="0" fillId="0" borderId="1" xfId="0" applyBorder="1"/>
    <xf numFmtId="0" fontId="0" fillId="0" borderId="0" xfId="0" applyAlignment="1">
      <alignment horizontal="center" vertical="center"/>
    </xf>
    <xf numFmtId="0" fontId="2" fillId="0" borderId="0" xfId="0" applyFont="1" applyAlignment="1">
      <alignment horizontal="center" vertical="center" wrapText="1"/>
    </xf>
    <xf numFmtId="0" fontId="0" fillId="0" borderId="2" xfId="0" applyBorder="1"/>
    <xf numFmtId="0" fontId="0" fillId="0" borderId="4" xfId="0" applyBorder="1"/>
    <xf numFmtId="0" fontId="0" fillId="0" borderId="3" xfId="0" applyBorder="1"/>
    <xf numFmtId="0" fontId="0" fillId="0" borderId="1" xfId="0" applyBorder="1" applyAlignment="1">
      <alignment horizontal="center" vertical="center"/>
    </xf>
    <xf numFmtId="0" fontId="2" fillId="0" borderId="7" xfId="0" applyFont="1" applyBorder="1" applyAlignment="1">
      <alignment vertical="center"/>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xf>
    <xf numFmtId="0" fontId="0" fillId="3" borderId="0" xfId="0" applyFill="1"/>
    <xf numFmtId="0" fontId="0" fillId="5" borderId="0" xfId="0" applyFill="1"/>
    <xf numFmtId="0" fontId="0" fillId="6" borderId="0" xfId="0" applyFill="1"/>
    <xf numFmtId="0" fontId="6" fillId="5" borderId="0" xfId="0" applyFont="1" applyFill="1" applyAlignment="1">
      <alignment horizontal="center"/>
    </xf>
    <xf numFmtId="0" fontId="2" fillId="5" borderId="0" xfId="0" applyFont="1" applyFill="1"/>
    <xf numFmtId="0" fontId="2" fillId="5" borderId="0" xfId="0" applyFont="1" applyFill="1" applyAlignment="1">
      <alignment horizontal="center" vertical="center"/>
    </xf>
    <xf numFmtId="1" fontId="0" fillId="5" borderId="0" xfId="0" applyNumberFormat="1" applyFill="1"/>
    <xf numFmtId="0" fontId="10" fillId="0" borderId="0" xfId="0" applyFont="1"/>
    <xf numFmtId="0" fontId="2" fillId="6" borderId="0" xfId="0" applyFont="1" applyFill="1" applyAlignment="1">
      <alignment horizontal="center" vertical="center" wrapText="1"/>
    </xf>
    <xf numFmtId="0" fontId="0" fillId="6" borderId="0" xfId="0" applyFill="1" applyAlignment="1">
      <alignment horizontal="center"/>
    </xf>
    <xf numFmtId="0" fontId="14" fillId="6" borderId="0" xfId="0" applyFont="1" applyFill="1" applyAlignment="1">
      <alignment horizontal="left" vertical="center"/>
    </xf>
    <xf numFmtId="0" fontId="2" fillId="6" borderId="0" xfId="0" applyFont="1" applyFill="1" applyAlignment="1">
      <alignment horizontal="center" vertical="center"/>
    </xf>
    <xf numFmtId="0" fontId="2" fillId="6" borderId="0" xfId="0" applyFont="1" applyFill="1"/>
    <xf numFmtId="0" fontId="6" fillId="6" borderId="0" xfId="0" applyFont="1" applyFill="1"/>
    <xf numFmtId="0" fontId="6" fillId="6" borderId="0" xfId="0" applyFont="1" applyFill="1" applyAlignment="1">
      <alignment horizontal="center"/>
    </xf>
    <xf numFmtId="0" fontId="6" fillId="5" borderId="0" xfId="0" applyFont="1" applyFill="1" applyProtection="1"/>
    <xf numFmtId="0" fontId="0" fillId="0" borderId="0" xfId="0" applyAlignment="1">
      <alignment horizontal="center"/>
    </xf>
    <xf numFmtId="0" fontId="2" fillId="3" borderId="1"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4" fillId="0" borderId="0" xfId="0" applyFont="1"/>
    <xf numFmtId="0" fontId="0" fillId="0" borderId="0" xfId="0" applyFill="1" applyProtection="1">
      <protection locked="0"/>
    </xf>
    <xf numFmtId="0" fontId="0" fillId="3" borderId="0" xfId="0" applyFill="1" applyProtection="1"/>
    <xf numFmtId="0" fontId="0" fillId="3" borderId="5" xfId="0" applyFill="1" applyBorder="1" applyProtection="1"/>
    <xf numFmtId="0" fontId="0" fillId="0" borderId="0" xfId="0" applyFill="1" applyProtection="1"/>
    <xf numFmtId="0" fontId="5" fillId="3" borderId="8" xfId="1" quotePrefix="1" applyNumberFormat="1" applyFont="1" applyFill="1" applyBorder="1" applyAlignment="1" applyProtection="1">
      <alignment horizontal="center" vertical="center" wrapText="1"/>
    </xf>
    <xf numFmtId="0" fontId="0" fillId="3" borderId="2" xfId="0" applyFill="1" applyBorder="1" applyProtection="1"/>
    <xf numFmtId="0" fontId="0" fillId="3" borderId="8" xfId="0" applyFill="1" applyBorder="1" applyProtection="1"/>
    <xf numFmtId="0" fontId="0" fillId="5" borderId="0" xfId="0" applyFill="1" applyProtection="1"/>
    <xf numFmtId="0" fontId="0" fillId="0" borderId="0" xfId="0" applyProtection="1"/>
    <xf numFmtId="0" fontId="0" fillId="0" borderId="0" xfId="0" applyFill="1" applyAlignment="1" applyProtection="1">
      <alignment horizontal="left" vertical="top" wrapText="1"/>
      <protection locked="0"/>
    </xf>
    <xf numFmtId="0" fontId="0" fillId="0" borderId="0" xfId="0" applyProtection="1">
      <protection locked="0"/>
    </xf>
    <xf numFmtId="0" fontId="0" fillId="5" borderId="0" xfId="0" applyFill="1" applyProtection="1">
      <protection locked="0"/>
    </xf>
    <xf numFmtId="0" fontId="6" fillId="5" borderId="0" xfId="0" applyFont="1" applyFill="1" applyAlignment="1" applyProtection="1">
      <alignment horizontal="center"/>
      <protection locked="0"/>
    </xf>
    <xf numFmtId="0" fontId="0" fillId="6" borderId="0" xfId="0" applyFill="1" applyProtection="1"/>
    <xf numFmtId="0" fontId="0" fillId="6" borderId="0" xfId="0" applyFill="1" applyAlignment="1" applyProtection="1">
      <alignment horizontal="left" vertical="top" wrapText="1"/>
    </xf>
    <xf numFmtId="0" fontId="13" fillId="6" borderId="0" xfId="0" applyFont="1" applyFill="1" applyProtection="1"/>
    <xf numFmtId="0" fontId="0" fillId="3" borderId="0" xfId="0" applyFill="1" applyAlignment="1" applyProtection="1">
      <alignment horizontal="right"/>
    </xf>
    <xf numFmtId="164" fontId="0" fillId="3" borderId="0" xfId="0" applyNumberFormat="1" applyFill="1" applyAlignment="1" applyProtection="1">
      <alignment horizontal="left" vertical="top" wrapText="1"/>
    </xf>
    <xf numFmtId="0" fontId="0" fillId="5" borderId="0" xfId="0" applyFill="1" applyAlignment="1" applyProtection="1">
      <alignment horizontal="right"/>
    </xf>
    <xf numFmtId="0" fontId="0" fillId="3" borderId="0" xfId="0" applyFill="1" applyAlignment="1" applyProtection="1">
      <alignment horizontal="left" vertical="top" wrapText="1"/>
    </xf>
    <xf numFmtId="0" fontId="0" fillId="0" borderId="0" xfId="0" applyFill="1" applyAlignment="1" applyProtection="1">
      <alignment horizontal="left" vertical="top" wrapText="1"/>
    </xf>
    <xf numFmtId="0" fontId="0" fillId="5" borderId="0" xfId="0" applyFill="1" applyAlignment="1" applyProtection="1">
      <alignment wrapText="1"/>
    </xf>
    <xf numFmtId="0" fontId="0" fillId="5" borderId="0" xfId="0" applyFill="1" applyAlignment="1" applyProtection="1">
      <alignment horizontal="right" vertical="top"/>
    </xf>
    <xf numFmtId="0" fontId="0" fillId="3" borderId="0" xfId="0" applyFill="1" applyAlignment="1" applyProtection="1">
      <alignment wrapText="1"/>
    </xf>
    <xf numFmtId="0" fontId="0" fillId="3" borderId="0" xfId="0" applyFill="1" applyAlignment="1" applyProtection="1">
      <alignment horizontal="right" vertical="top"/>
    </xf>
    <xf numFmtId="0" fontId="0" fillId="4" borderId="0" xfId="0" applyFill="1" applyAlignment="1" applyProtection="1">
      <alignment vertical="top"/>
    </xf>
    <xf numFmtId="0" fontId="0" fillId="4" borderId="0" xfId="0" applyFill="1" applyAlignment="1" applyProtection="1">
      <alignment horizontal="right" vertical="top"/>
    </xf>
    <xf numFmtId="0" fontId="0" fillId="4" borderId="0" xfId="0" applyFill="1" applyAlignment="1" applyProtection="1">
      <alignment horizontal="left" vertical="top"/>
    </xf>
    <xf numFmtId="0" fontId="0" fillId="4" borderId="0" xfId="0" applyFill="1" applyAlignment="1" applyProtection="1">
      <alignment horizontal="right"/>
    </xf>
    <xf numFmtId="0" fontId="0" fillId="3" borderId="0" xfId="0" applyFill="1" applyAlignment="1" applyProtection="1">
      <alignment vertical="top" wrapText="1"/>
    </xf>
    <xf numFmtId="0" fontId="0" fillId="6" borderId="0" xfId="0" applyFill="1" applyAlignment="1" applyProtection="1">
      <alignment vertical="top"/>
    </xf>
    <xf numFmtId="0" fontId="0" fillId="5" borderId="0" xfId="0" applyFill="1" applyAlignment="1" applyProtection="1">
      <alignment horizontal="left" vertical="top" wrapText="1"/>
    </xf>
    <xf numFmtId="0" fontId="0" fillId="4" borderId="0" xfId="0" applyFill="1" applyProtection="1"/>
    <xf numFmtId="0" fontId="0" fillId="4" borderId="0" xfId="0" applyFill="1" applyAlignment="1" applyProtection="1">
      <alignment horizontal="left" vertical="top" wrapText="1"/>
    </xf>
    <xf numFmtId="0" fontId="0" fillId="6" borderId="0" xfId="0" applyFill="1" applyAlignment="1" applyProtection="1">
      <alignment horizontal="right"/>
    </xf>
    <xf numFmtId="0" fontId="4" fillId="0" borderId="0" xfId="0" applyFont="1" applyFill="1" applyAlignment="1" applyProtection="1">
      <alignment horizontal="left" vertical="top" wrapText="1"/>
    </xf>
    <xf numFmtId="0" fontId="16" fillId="7" borderId="0" xfId="0" applyFont="1" applyFill="1" applyAlignment="1" applyProtection="1">
      <alignment vertical="center"/>
      <protection locked="0"/>
    </xf>
    <xf numFmtId="0" fontId="0" fillId="7" borderId="0" xfId="0" applyFill="1" applyProtection="1">
      <protection locked="0"/>
    </xf>
    <xf numFmtId="0" fontId="0" fillId="7" borderId="0" xfId="0" applyFill="1" applyAlignment="1" applyProtection="1">
      <alignment horizontal="center"/>
      <protection locked="0"/>
    </xf>
    <xf numFmtId="0" fontId="0" fillId="3" borderId="0" xfId="0" applyFill="1" applyProtection="1">
      <protection locked="0"/>
    </xf>
    <xf numFmtId="0" fontId="0" fillId="3" borderId="5" xfId="0" applyFill="1" applyBorder="1" applyProtection="1">
      <protection locked="0"/>
    </xf>
    <xf numFmtId="0" fontId="0" fillId="7" borderId="0" xfId="0" applyFill="1" applyBorder="1" applyProtection="1">
      <protection locked="0"/>
    </xf>
    <xf numFmtId="0" fontId="1" fillId="7" borderId="0" xfId="0" applyNumberFormat="1" applyFont="1" applyFill="1" applyBorder="1" applyAlignment="1" applyProtection="1">
      <alignment horizontal="center"/>
      <protection locked="0"/>
    </xf>
    <xf numFmtId="0" fontId="0" fillId="2" borderId="1" xfId="0" applyFill="1" applyBorder="1" applyProtection="1">
      <protection locked="0"/>
    </xf>
    <xf numFmtId="0" fontId="8" fillId="8" borderId="4" xfId="1" applyFont="1" applyFill="1" applyBorder="1" applyAlignment="1" applyProtection="1">
      <alignment horizontal="center" vertical="center"/>
      <protection locked="0"/>
    </xf>
    <xf numFmtId="0" fontId="8" fillId="8" borderId="14" xfId="1" applyFont="1" applyFill="1" applyBorder="1" applyAlignment="1" applyProtection="1">
      <alignment horizontal="center" vertical="center"/>
      <protection locked="0"/>
    </xf>
    <xf numFmtId="0" fontId="15" fillId="8" borderId="14" xfId="0" applyFont="1" applyFill="1" applyBorder="1" applyAlignment="1" applyProtection="1">
      <alignment vertical="center"/>
      <protection locked="0"/>
    </xf>
    <xf numFmtId="0" fontId="18" fillId="5" borderId="0" xfId="1" applyFont="1" applyFill="1" applyBorder="1" applyAlignment="1" applyProtection="1">
      <alignment horizontal="left" vertical="center"/>
      <protection locked="0"/>
    </xf>
    <xf numFmtId="0" fontId="8" fillId="5" borderId="0" xfId="1"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5" fillId="8" borderId="5" xfId="1" quotePrefix="1" applyNumberFormat="1" applyFont="1" applyFill="1" applyBorder="1" applyAlignment="1" applyProtection="1">
      <alignment horizontal="center" vertical="center" wrapText="1"/>
      <protection locked="0"/>
    </xf>
    <xf numFmtId="0" fontId="5" fillId="8" borderId="1" xfId="1" applyFont="1" applyFill="1" applyBorder="1" applyAlignment="1" applyProtection="1">
      <alignment vertical="center" wrapText="1"/>
      <protection locked="0"/>
    </xf>
    <xf numFmtId="0" fontId="5" fillId="8" borderId="1" xfId="1" applyFont="1" applyFill="1" applyBorder="1" applyAlignment="1" applyProtection="1">
      <alignment horizontal="center" vertical="center"/>
      <protection locked="0"/>
    </xf>
    <xf numFmtId="0" fontId="5" fillId="8" borderId="14" xfId="1" applyFont="1" applyFill="1" applyBorder="1" applyAlignment="1" applyProtection="1">
      <alignment horizontal="center" vertical="center"/>
      <protection locked="0"/>
    </xf>
    <xf numFmtId="0" fontId="18" fillId="5" borderId="0" xfId="1" quotePrefix="1" applyFont="1" applyFill="1" applyBorder="1" applyAlignment="1" applyProtection="1">
      <alignment horizontal="left" vertical="center"/>
      <protection locked="0"/>
    </xf>
    <xf numFmtId="0" fontId="0" fillId="5" borderId="0" xfId="0" applyFill="1" applyBorder="1" applyProtection="1">
      <protection locked="0"/>
    </xf>
    <xf numFmtId="0" fontId="5" fillId="5" borderId="0" xfId="1" applyFont="1" applyFill="1" applyBorder="1" applyAlignment="1" applyProtection="1">
      <alignment horizontal="center" vertical="center"/>
      <protection locked="0"/>
    </xf>
    <xf numFmtId="0" fontId="1" fillId="8" borderId="1" xfId="1" applyFont="1" applyFill="1" applyBorder="1" applyAlignment="1" applyProtection="1">
      <alignment horizontal="center" vertical="center"/>
      <protection locked="0"/>
    </xf>
    <xf numFmtId="0" fontId="1" fillId="8" borderId="14" xfId="1" applyFont="1" applyFill="1" applyBorder="1" applyAlignment="1" applyProtection="1">
      <alignment horizontal="center" vertical="center"/>
      <protection locked="0"/>
    </xf>
    <xf numFmtId="0" fontId="1" fillId="5" borderId="0" xfId="1" applyFont="1" applyFill="1" applyBorder="1" applyAlignment="1" applyProtection="1">
      <alignment horizontal="center" vertical="center"/>
      <protection locked="0"/>
    </xf>
    <xf numFmtId="0" fontId="18" fillId="5" borderId="0" xfId="1" quotePrefix="1" applyFont="1" applyFill="1" applyBorder="1" applyAlignment="1" applyProtection="1">
      <alignment horizontal="left" vertical="center" wrapText="1"/>
      <protection locked="0"/>
    </xf>
    <xf numFmtId="0" fontId="5" fillId="5" borderId="0" xfId="1" quotePrefix="1" applyFont="1" applyFill="1" applyBorder="1" applyAlignment="1" applyProtection="1">
      <alignment horizontal="center" vertical="center" wrapText="1"/>
      <protection locked="0"/>
    </xf>
    <xf numFmtId="0" fontId="1" fillId="8" borderId="1" xfId="1" applyFont="1" applyFill="1" applyBorder="1" applyAlignment="1" applyProtection="1">
      <alignment vertical="center" wrapText="1"/>
      <protection locked="0"/>
    </xf>
    <xf numFmtId="0" fontId="5" fillId="8" borderId="8" xfId="1" quotePrefix="1" applyNumberFormat="1" applyFont="1" applyFill="1" applyBorder="1" applyAlignment="1" applyProtection="1">
      <alignment horizontal="center" vertical="center" wrapText="1"/>
      <protection locked="0"/>
    </xf>
    <xf numFmtId="0" fontId="5" fillId="8" borderId="2" xfId="1" applyFont="1" applyFill="1" applyBorder="1" applyAlignment="1" applyProtection="1">
      <alignment vertical="center" wrapText="1"/>
      <protection locked="0"/>
    </xf>
    <xf numFmtId="0" fontId="5" fillId="8" borderId="2" xfId="1" applyFont="1" applyFill="1" applyBorder="1" applyAlignment="1" applyProtection="1">
      <alignment horizontal="center" vertical="center"/>
      <protection locked="0"/>
    </xf>
    <xf numFmtId="0" fontId="5" fillId="8" borderId="10" xfId="1" applyFont="1" applyFill="1" applyBorder="1" applyAlignment="1" applyProtection="1">
      <alignment horizontal="center" vertical="center"/>
      <protection locked="0"/>
    </xf>
    <xf numFmtId="0" fontId="5" fillId="8" borderId="0" xfId="1" applyFont="1" applyFill="1" applyBorder="1" applyAlignment="1" applyProtection="1">
      <alignment horizontal="center" vertical="center"/>
      <protection locked="0"/>
    </xf>
    <xf numFmtId="0" fontId="5" fillId="8" borderId="1" xfId="1" quotePrefix="1" applyNumberFormat="1" applyFont="1" applyFill="1" applyBorder="1" applyAlignment="1" applyProtection="1">
      <alignment horizontal="center" vertical="center" wrapText="1"/>
      <protection locked="0"/>
    </xf>
    <xf numFmtId="0" fontId="1" fillId="8" borderId="7" xfId="1" applyFont="1" applyFill="1" applyBorder="1" applyAlignment="1" applyProtection="1">
      <alignment horizontal="center" vertical="center"/>
      <protection locked="0"/>
    </xf>
    <xf numFmtId="0" fontId="1" fillId="8" borderId="0" xfId="1" applyFont="1" applyFill="1" applyBorder="1" applyAlignment="1" applyProtection="1">
      <alignment horizontal="center" vertical="center"/>
      <protection locked="0"/>
    </xf>
    <xf numFmtId="0" fontId="5" fillId="8" borderId="2" xfId="1" quotePrefix="1" applyNumberFormat="1" applyFont="1" applyFill="1" applyBorder="1" applyAlignment="1" applyProtection="1">
      <alignment horizontal="center" vertical="center" wrapText="1"/>
      <protection locked="0"/>
    </xf>
    <xf numFmtId="0" fontId="5" fillId="8" borderId="7" xfId="1" applyFont="1" applyFill="1" applyBorder="1" applyAlignment="1" applyProtection="1">
      <alignment horizontal="center" vertical="center"/>
      <protection locked="0"/>
    </xf>
    <xf numFmtId="0" fontId="9" fillId="5" borderId="0" xfId="1" applyFont="1" applyFill="1" applyBorder="1" applyAlignment="1" applyProtection="1">
      <alignment horizontal="center" vertical="center"/>
      <protection locked="0"/>
    </xf>
    <xf numFmtId="0" fontId="1" fillId="5" borderId="0" xfId="0" applyFont="1" applyFill="1" applyBorder="1" applyProtection="1">
      <protection locked="0"/>
    </xf>
    <xf numFmtId="0" fontId="1" fillId="5" borderId="0" xfId="0" applyFont="1" applyFill="1" applyBorder="1" applyAlignment="1" applyProtection="1">
      <alignment horizontal="center"/>
      <protection locked="0"/>
    </xf>
    <xf numFmtId="0" fontId="5" fillId="8" borderId="1" xfId="1" applyFont="1" applyFill="1" applyBorder="1" applyAlignment="1" applyProtection="1">
      <alignment horizontal="left" vertical="center" wrapText="1"/>
      <protection locked="0"/>
    </xf>
    <xf numFmtId="0" fontId="9" fillId="8" borderId="1" xfId="1" applyFont="1" applyFill="1" applyBorder="1" applyAlignment="1" applyProtection="1">
      <alignment horizontal="center" vertical="center"/>
      <protection locked="0"/>
    </xf>
    <xf numFmtId="0" fontId="0" fillId="5" borderId="0" xfId="0" applyFill="1" applyBorder="1" applyAlignment="1" applyProtection="1">
      <alignment horizontal="center"/>
      <protection locked="0"/>
    </xf>
    <xf numFmtId="0" fontId="5" fillId="8" borderId="1" xfId="1" quotePrefix="1" applyNumberFormat="1" applyFont="1" applyFill="1" applyBorder="1" applyAlignment="1" applyProtection="1">
      <alignment horizontal="center" vertical="center"/>
      <protection locked="0"/>
    </xf>
    <xf numFmtId="0" fontId="5" fillId="8" borderId="1" xfId="1" applyFont="1" applyFill="1" applyBorder="1" applyAlignment="1" applyProtection="1">
      <alignment vertical="center"/>
      <protection locked="0"/>
    </xf>
    <xf numFmtId="0" fontId="0" fillId="5" borderId="0" xfId="0" applyFill="1" applyAlignment="1" applyProtection="1">
      <alignment horizontal="center"/>
      <protection locked="0"/>
    </xf>
    <xf numFmtId="0" fontId="5" fillId="9" borderId="1" xfId="1" quotePrefix="1" applyNumberFormat="1" applyFont="1" applyFill="1" applyBorder="1" applyAlignment="1" applyProtection="1">
      <alignment horizontal="center" vertical="center" wrapText="1"/>
      <protection locked="0"/>
    </xf>
    <xf numFmtId="0" fontId="0" fillId="9" borderId="1" xfId="0" applyFill="1" applyBorder="1" applyProtection="1">
      <protection locked="0"/>
    </xf>
    <xf numFmtId="0" fontId="5" fillId="9" borderId="1" xfId="1" applyFont="1" applyFill="1" applyBorder="1" applyAlignment="1" applyProtection="1">
      <alignment horizontal="center" vertical="center"/>
      <protection locked="0"/>
    </xf>
    <xf numFmtId="0" fontId="5" fillId="9" borderId="14" xfId="1" applyFont="1" applyFill="1" applyBorder="1" applyAlignment="1" applyProtection="1">
      <alignment horizontal="center" vertical="center"/>
      <protection locked="0"/>
    </xf>
    <xf numFmtId="0" fontId="15" fillId="9" borderId="14" xfId="0" applyFont="1" applyFill="1" applyBorder="1" applyAlignment="1" applyProtection="1">
      <alignment vertical="center"/>
      <protection locked="0"/>
    </xf>
    <xf numFmtId="0" fontId="0" fillId="0" borderId="0" xfId="0" applyAlignment="1" applyProtection="1">
      <alignment horizontal="center"/>
      <protection locked="0"/>
    </xf>
    <xf numFmtId="0" fontId="1" fillId="9" borderId="1" xfId="1" applyFont="1" applyFill="1" applyBorder="1" applyAlignment="1" applyProtection="1">
      <alignment horizontal="center" vertical="center"/>
      <protection locked="0"/>
    </xf>
    <xf numFmtId="0" fontId="1" fillId="9" borderId="14" xfId="1" applyFont="1" applyFill="1" applyBorder="1" applyAlignment="1" applyProtection="1">
      <alignment horizontal="center" vertical="center"/>
      <protection locked="0"/>
    </xf>
    <xf numFmtId="0" fontId="9" fillId="9" borderId="1" xfId="1" applyFont="1" applyFill="1" applyBorder="1" applyAlignment="1" applyProtection="1">
      <alignment horizontal="center" vertical="center"/>
      <protection locked="0"/>
    </xf>
    <xf numFmtId="0" fontId="1" fillId="9" borderId="1" xfId="0" applyNumberFormat="1" applyFont="1" applyFill="1" applyBorder="1" applyAlignment="1" applyProtection="1">
      <alignment horizontal="center"/>
      <protection locked="0"/>
    </xf>
    <xf numFmtId="0" fontId="1" fillId="9" borderId="1" xfId="0" applyFont="1" applyFill="1" applyBorder="1" applyAlignment="1" applyProtection="1">
      <alignment horizontal="center"/>
      <protection locked="0"/>
    </xf>
    <xf numFmtId="0" fontId="1" fillId="9" borderId="14" xfId="0" applyFont="1" applyFill="1" applyBorder="1" applyAlignment="1" applyProtection="1">
      <alignment horizontal="center"/>
      <protection locked="0"/>
    </xf>
    <xf numFmtId="0" fontId="0" fillId="9" borderId="1" xfId="0" applyNumberFormat="1" applyFill="1" applyBorder="1" applyAlignment="1" applyProtection="1">
      <alignment horizontal="center"/>
      <protection locked="0"/>
    </xf>
    <xf numFmtId="0" fontId="0" fillId="9" borderId="1" xfId="0" applyFill="1" applyBorder="1" applyAlignment="1" applyProtection="1">
      <alignment horizontal="center"/>
      <protection locked="0"/>
    </xf>
    <xf numFmtId="0" fontId="0" fillId="9" borderId="14" xfId="0" applyFill="1" applyBorder="1" applyAlignment="1" applyProtection="1">
      <alignment horizontal="center"/>
      <protection locked="0"/>
    </xf>
    <xf numFmtId="0" fontId="17" fillId="7" borderId="14" xfId="0" applyFont="1" applyFill="1" applyBorder="1" applyAlignment="1" applyProtection="1">
      <alignment vertical="center" textRotation="90"/>
      <protection locked="0"/>
    </xf>
    <xf numFmtId="0" fontId="0" fillId="0" borderId="0" xfId="0" applyNumberFormat="1" applyProtection="1">
      <protection locked="0"/>
    </xf>
    <xf numFmtId="0" fontId="2" fillId="2" borderId="1" xfId="0" applyFont="1" applyFill="1" applyBorder="1" applyAlignment="1" applyProtection="1">
      <alignment horizontal="center" vertical="center" wrapText="1"/>
    </xf>
    <xf numFmtId="0" fontId="2" fillId="0" borderId="0" xfId="0" applyFont="1" applyAlignment="1" applyProtection="1">
      <alignment horizontal="center" vertical="center" wrapText="1"/>
    </xf>
    <xf numFmtId="49" fontId="2" fillId="2" borderId="1" xfId="0" applyNumberFormat="1" applyFont="1" applyFill="1" applyBorder="1" applyAlignment="1" applyProtection="1">
      <alignment horizontal="center" vertical="center"/>
    </xf>
    <xf numFmtId="0" fontId="0" fillId="0" borderId="1" xfId="0" applyBorder="1" applyAlignment="1" applyProtection="1">
      <alignment horizontal="center" vertical="center"/>
    </xf>
    <xf numFmtId="165" fontId="0" fillId="0" borderId="1" xfId="0" applyNumberFormat="1" applyBorder="1" applyAlignment="1" applyProtection="1">
      <alignment horizontal="left" vertical="center" wrapText="1"/>
    </xf>
    <xf numFmtId="0" fontId="0" fillId="0" borderId="1" xfId="0" applyBorder="1" applyAlignment="1" applyProtection="1">
      <alignment horizontal="left" vertical="center" wrapText="1"/>
    </xf>
    <xf numFmtId="0" fontId="0" fillId="0" borderId="2" xfId="0" applyBorder="1" applyAlignment="1" applyProtection="1">
      <alignment horizontal="left" vertical="center" wrapText="1"/>
    </xf>
    <xf numFmtId="1" fontId="0" fillId="0" borderId="1" xfId="0" applyNumberFormat="1" applyBorder="1" applyAlignment="1" applyProtection="1">
      <alignment horizontal="center" vertical="center" wrapText="1"/>
    </xf>
    <xf numFmtId="0" fontId="0" fillId="0" borderId="0" xfId="0" applyAlignment="1" applyProtection="1">
      <alignment horizontal="center" vertical="center"/>
    </xf>
    <xf numFmtId="0" fontId="0" fillId="0" borderId="0" xfId="0" applyFont="1" applyFill="1" applyAlignment="1" applyProtection="1">
      <alignment vertical="top"/>
    </xf>
    <xf numFmtId="0" fontId="2" fillId="2" borderId="1" xfId="0" applyFont="1" applyFill="1" applyBorder="1" applyAlignment="1" applyProtection="1">
      <alignment horizontal="center" vertical="center"/>
    </xf>
    <xf numFmtId="164" fontId="0" fillId="0" borderId="1" xfId="0" applyNumberFormat="1" applyFont="1" applyFill="1" applyBorder="1" applyAlignment="1" applyProtection="1">
      <alignment horizontal="center" vertical="top"/>
    </xf>
    <xf numFmtId="0" fontId="0" fillId="0" borderId="1" xfId="0" applyFont="1" applyFill="1" applyBorder="1" applyAlignment="1" applyProtection="1">
      <alignment horizontal="center" vertical="top"/>
    </xf>
    <xf numFmtId="0" fontId="2" fillId="2" borderId="1" xfId="0" applyFont="1" applyFill="1" applyBorder="1" applyAlignment="1" applyProtection="1">
      <alignment horizontal="center" vertical="top" wrapText="1"/>
    </xf>
    <xf numFmtId="0" fontId="0" fillId="0" borderId="2" xfId="0" applyFont="1" applyFill="1" applyBorder="1" applyAlignment="1" applyProtection="1">
      <alignment vertical="top"/>
    </xf>
    <xf numFmtId="0" fontId="0" fillId="0" borderId="0" xfId="0" applyFont="1" applyFill="1" applyBorder="1" applyAlignment="1" applyProtection="1">
      <alignment vertical="top"/>
    </xf>
    <xf numFmtId="164" fontId="12" fillId="0" borderId="3" xfId="0" applyNumberFormat="1" applyFont="1" applyFill="1" applyBorder="1" applyAlignment="1" applyProtection="1">
      <alignment horizontal="center" vertical="top"/>
    </xf>
    <xf numFmtId="0" fontId="0" fillId="0" borderId="4" xfId="0" applyFont="1" applyFill="1" applyBorder="1" applyAlignment="1" applyProtection="1">
      <alignment vertical="top"/>
    </xf>
    <xf numFmtId="0" fontId="2" fillId="0" borderId="1" xfId="0" applyFont="1" applyFill="1" applyBorder="1" applyAlignment="1" applyProtection="1">
      <alignment horizontal="left" vertical="top"/>
    </xf>
    <xf numFmtId="0" fontId="0" fillId="0" borderId="0" xfId="0" applyFont="1" applyFill="1" applyBorder="1" applyAlignment="1" applyProtection="1">
      <alignment horizontal="left" vertical="top"/>
    </xf>
    <xf numFmtId="0" fontId="2" fillId="0" borderId="1" xfId="0" applyFont="1" applyFill="1" applyBorder="1" applyAlignment="1" applyProtection="1">
      <alignment vertical="top"/>
    </xf>
    <xf numFmtId="0" fontId="2" fillId="0" borderId="1" xfId="0" applyFont="1" applyFill="1" applyBorder="1" applyAlignment="1" applyProtection="1">
      <alignment vertical="top" wrapText="1"/>
    </xf>
    <xf numFmtId="0" fontId="2" fillId="2" borderId="0" xfId="0" applyFont="1" applyFill="1" applyProtection="1"/>
    <xf numFmtId="0" fontId="0" fillId="2" borderId="0" xfId="0" applyFill="1" applyProtection="1"/>
    <xf numFmtId="0" fontId="2" fillId="0" borderId="0" xfId="0" applyFont="1" applyAlignment="1" applyProtection="1">
      <alignment horizontal="center"/>
    </xf>
    <xf numFmtId="0" fontId="2" fillId="0" borderId="0" xfId="0" applyFont="1" applyProtection="1"/>
    <xf numFmtId="0" fontId="0" fillId="0" borderId="0" xfId="0" applyAlignment="1" applyProtection="1">
      <alignment horizontal="left" wrapText="1"/>
    </xf>
    <xf numFmtId="164" fontId="0" fillId="0" borderId="0" xfId="0" applyNumberFormat="1" applyAlignment="1" applyProtection="1">
      <alignment horizontal="left" wrapText="1"/>
    </xf>
    <xf numFmtId="9" fontId="0" fillId="0" borderId="0" xfId="2" applyFont="1" applyAlignment="1" applyProtection="1">
      <alignment horizontal="left"/>
    </xf>
    <xf numFmtId="166" fontId="0" fillId="0" borderId="0" xfId="2" applyNumberFormat="1" applyFont="1" applyAlignment="1" applyProtection="1">
      <alignment horizontal="left"/>
    </xf>
    <xf numFmtId="0" fontId="0" fillId="7" borderId="0" xfId="0" applyFill="1" applyProtection="1"/>
    <xf numFmtId="0" fontId="0" fillId="7" borderId="0" xfId="0" applyFill="1" applyAlignment="1" applyProtection="1">
      <alignment horizontal="left" vertical="top"/>
    </xf>
    <xf numFmtId="0" fontId="0" fillId="7" borderId="0" xfId="0" applyFill="1" applyAlignment="1" applyProtection="1">
      <alignment horizontal="right" vertical="top"/>
    </xf>
    <xf numFmtId="0" fontId="0" fillId="7" borderId="0" xfId="0" applyFill="1" applyAlignment="1" applyProtection="1">
      <alignment horizontal="right"/>
    </xf>
    <xf numFmtId="0" fontId="0" fillId="7" borderId="0" xfId="0" applyFill="1" applyAlignment="1" applyProtection="1">
      <alignment horizontal="left" vertical="top" wrapText="1"/>
      <protection locked="0"/>
    </xf>
    <xf numFmtId="0" fontId="0" fillId="0" borderId="0" xfId="0" applyFill="1" applyAlignment="1" applyProtection="1">
      <alignment horizontal="left" vertical="center"/>
    </xf>
    <xf numFmtId="0" fontId="5" fillId="5" borderId="16" xfId="0" applyFont="1" applyFill="1" applyBorder="1" applyProtection="1"/>
    <xf numFmtId="0" fontId="5" fillId="5" borderId="16" xfId="0" applyFont="1" applyFill="1" applyBorder="1" applyAlignment="1" applyProtection="1">
      <alignment horizontal="left" vertical="top" wrapText="1"/>
    </xf>
    <xf numFmtId="165" fontId="0" fillId="5" borderId="0" xfId="0" applyNumberFormat="1" applyFill="1" applyAlignment="1" applyProtection="1">
      <alignment horizontal="left" vertical="top" wrapText="1"/>
      <protection locked="0"/>
    </xf>
    <xf numFmtId="0" fontId="2" fillId="0" borderId="0" xfId="0" applyFont="1" applyAlignment="1" applyProtection="1">
      <alignment vertical="top"/>
    </xf>
    <xf numFmtId="0" fontId="2" fillId="0" borderId="0" xfId="0" applyFont="1" applyAlignment="1" applyProtection="1">
      <alignment horizontal="left" vertical="top"/>
    </xf>
    <xf numFmtId="0" fontId="0" fillId="2" borderId="0" xfId="0" applyFill="1" applyAlignment="1" applyProtection="1">
      <alignment horizontal="left" vertical="top"/>
    </xf>
    <xf numFmtId="0" fontId="0" fillId="0" borderId="0" xfId="0" applyAlignment="1" applyProtection="1">
      <alignment horizontal="left" vertical="top"/>
    </xf>
    <xf numFmtId="0" fontId="0" fillId="2" borderId="0" xfId="0" applyFill="1" applyAlignment="1" applyProtection="1">
      <alignment vertical="top"/>
    </xf>
    <xf numFmtId="0" fontId="2" fillId="0" borderId="0" xfId="0" applyFont="1" applyAlignment="1" applyProtection="1">
      <alignment horizontal="center" vertical="top"/>
    </xf>
    <xf numFmtId="0" fontId="0" fillId="0" borderId="0" xfId="0" applyAlignment="1" applyProtection="1">
      <alignment vertical="top"/>
    </xf>
    <xf numFmtId="165" fontId="0" fillId="0" borderId="0" xfId="0" applyNumberFormat="1" applyFont="1" applyAlignment="1" applyProtection="1">
      <alignment horizontal="left" vertical="top" wrapText="1"/>
    </xf>
    <xf numFmtId="165" fontId="0" fillId="0" borderId="0" xfId="0" applyNumberFormat="1" applyAlignment="1" applyProtection="1">
      <alignment horizontal="left" vertical="top" wrapText="1"/>
    </xf>
    <xf numFmtId="0" fontId="2" fillId="0" borderId="0" xfId="0" applyFont="1" applyAlignment="1" applyProtection="1">
      <alignment horizontal="left"/>
    </xf>
    <xf numFmtId="0" fontId="2" fillId="0" borderId="0" xfId="0" applyFont="1" applyAlignment="1" applyProtection="1">
      <alignment horizontal="center"/>
    </xf>
    <xf numFmtId="0" fontId="2" fillId="0" borderId="0" xfId="0" applyFont="1" applyAlignment="1" applyProtection="1">
      <alignment horizontal="left" vertical="top" wrapText="1"/>
    </xf>
    <xf numFmtId="0" fontId="0" fillId="0" borderId="0" xfId="0" applyAlignment="1" applyProtection="1">
      <alignment horizontal="left" vertical="top" wrapText="1"/>
    </xf>
    <xf numFmtId="0" fontId="0" fillId="0" borderId="0" xfId="0" applyAlignment="1" applyProtection="1">
      <alignment horizontal="left" wrapText="1"/>
    </xf>
    <xf numFmtId="0" fontId="0" fillId="0" borderId="0" xfId="0" applyAlignment="1" applyProtection="1">
      <alignment horizontal="center"/>
    </xf>
    <xf numFmtId="0" fontId="0" fillId="2" borderId="5" xfId="0" applyFont="1" applyFill="1" applyBorder="1" applyAlignment="1" applyProtection="1">
      <alignment horizontal="center" vertical="top"/>
    </xf>
    <xf numFmtId="0" fontId="0" fillId="2" borderId="6" xfId="0" applyFont="1" applyFill="1" applyBorder="1" applyAlignment="1" applyProtection="1">
      <alignment horizontal="center" vertical="top"/>
    </xf>
    <xf numFmtId="0" fontId="0" fillId="2" borderId="7" xfId="0" applyFont="1" applyFill="1" applyBorder="1" applyAlignment="1" applyProtection="1">
      <alignment horizontal="center" vertical="top"/>
    </xf>
    <xf numFmtId="0" fontId="0" fillId="0" borderId="11" xfId="0" applyFont="1" applyFill="1" applyBorder="1" applyAlignment="1" applyProtection="1">
      <alignment horizontal="center" vertical="top"/>
    </xf>
    <xf numFmtId="0" fontId="0" fillId="0" borderId="13" xfId="0" applyFont="1" applyFill="1" applyBorder="1" applyAlignment="1" applyProtection="1">
      <alignment horizontal="center" vertical="top"/>
    </xf>
    <xf numFmtId="0" fontId="0" fillId="0" borderId="9" xfId="0" applyFont="1" applyFill="1" applyBorder="1" applyAlignment="1" applyProtection="1">
      <alignment horizontal="left" vertical="top"/>
    </xf>
    <xf numFmtId="0" fontId="0" fillId="0" borderId="0" xfId="0" applyFont="1" applyFill="1" applyBorder="1" applyAlignment="1" applyProtection="1">
      <alignment horizontal="left" vertical="top"/>
    </xf>
    <xf numFmtId="0" fontId="3" fillId="0" borderId="8" xfId="0" applyFont="1" applyFill="1" applyBorder="1" applyAlignment="1" applyProtection="1">
      <alignment horizontal="left" vertical="center" wrapText="1"/>
    </xf>
    <xf numFmtId="0" fontId="3" fillId="0" borderId="9" xfId="0" applyFont="1" applyFill="1" applyBorder="1" applyAlignment="1" applyProtection="1">
      <alignment horizontal="left" vertical="center" wrapText="1"/>
    </xf>
    <xf numFmtId="0" fontId="3" fillId="0" borderId="10" xfId="0" applyFont="1" applyFill="1" applyBorder="1" applyAlignment="1" applyProtection="1">
      <alignment horizontal="left" vertical="center" wrapText="1"/>
    </xf>
    <xf numFmtId="164" fontId="0" fillId="0" borderId="9" xfId="0" applyNumberFormat="1" applyFont="1" applyFill="1" applyBorder="1" applyAlignment="1" applyProtection="1">
      <alignment horizontal="left" vertical="top"/>
    </xf>
    <xf numFmtId="164" fontId="0" fillId="0" borderId="10" xfId="0" applyNumberFormat="1" applyFont="1" applyFill="1" applyBorder="1" applyAlignment="1" applyProtection="1">
      <alignment horizontal="left" vertical="top"/>
    </xf>
    <xf numFmtId="164" fontId="0" fillId="0" borderId="0" xfId="0" applyNumberFormat="1" applyFont="1" applyFill="1" applyBorder="1" applyAlignment="1" applyProtection="1">
      <alignment horizontal="left" vertical="top"/>
    </xf>
    <xf numFmtId="164" fontId="0" fillId="0" borderId="15" xfId="0" applyNumberFormat="1" applyFont="1" applyFill="1" applyBorder="1" applyAlignment="1" applyProtection="1">
      <alignment horizontal="left" vertical="top"/>
    </xf>
    <xf numFmtId="165" fontId="0" fillId="0" borderId="1" xfId="0" applyNumberFormat="1" applyFont="1" applyFill="1" applyBorder="1" applyAlignment="1" applyProtection="1">
      <alignment horizontal="left" vertical="top" wrapText="1"/>
    </xf>
    <xf numFmtId="0" fontId="2" fillId="0" borderId="1" xfId="0" applyFont="1" applyFill="1" applyBorder="1" applyAlignment="1" applyProtection="1">
      <alignment horizontal="left" vertical="top" wrapText="1"/>
    </xf>
    <xf numFmtId="0" fontId="2" fillId="2" borderId="1" xfId="0" applyFont="1" applyFill="1" applyBorder="1" applyAlignment="1" applyProtection="1">
      <alignment horizontal="left" vertical="top"/>
    </xf>
    <xf numFmtId="164" fontId="0" fillId="0" borderId="1" xfId="0" applyNumberFormat="1" applyFont="1" applyFill="1" applyBorder="1" applyAlignment="1" applyProtection="1">
      <alignment horizontal="left" vertical="top"/>
    </xf>
    <xf numFmtId="0" fontId="2" fillId="0" borderId="2" xfId="0" applyFont="1" applyFill="1" applyBorder="1" applyAlignment="1" applyProtection="1">
      <alignment horizontal="left" vertical="top"/>
    </xf>
    <xf numFmtId="0" fontId="2" fillId="0" borderId="3" xfId="0" applyFont="1" applyFill="1" applyBorder="1" applyAlignment="1" applyProtection="1">
      <alignment horizontal="left" vertical="top"/>
    </xf>
    <xf numFmtId="0" fontId="2" fillId="0" borderId="4" xfId="0" applyFont="1" applyFill="1" applyBorder="1" applyAlignment="1" applyProtection="1">
      <alignment horizontal="left" vertical="top"/>
    </xf>
    <xf numFmtId="0" fontId="0" fillId="0" borderId="2" xfId="0" applyFont="1" applyFill="1" applyBorder="1" applyAlignment="1" applyProtection="1">
      <alignment horizontal="center" vertical="top"/>
    </xf>
    <xf numFmtId="0" fontId="0" fillId="0" borderId="3" xfId="0" applyFont="1" applyFill="1" applyBorder="1" applyAlignment="1" applyProtection="1">
      <alignment horizontal="center" vertical="top"/>
    </xf>
    <xf numFmtId="0" fontId="0" fillId="0" borderId="4" xfId="0" applyFont="1" applyFill="1" applyBorder="1" applyAlignment="1" applyProtection="1">
      <alignment horizontal="center" vertical="top"/>
    </xf>
    <xf numFmtId="165" fontId="0" fillId="0" borderId="3" xfId="0" applyNumberFormat="1" applyFont="1" applyFill="1" applyBorder="1" applyAlignment="1" applyProtection="1">
      <alignment horizontal="left" vertical="top" wrapText="1"/>
    </xf>
    <xf numFmtId="165" fontId="0" fillId="0" borderId="1" xfId="0" applyNumberFormat="1" applyFont="1" applyFill="1" applyBorder="1" applyAlignment="1" applyProtection="1">
      <alignment horizontal="left" vertical="top"/>
    </xf>
    <xf numFmtId="165" fontId="0" fillId="0" borderId="11" xfId="0" applyNumberFormat="1" applyFont="1" applyFill="1" applyBorder="1" applyAlignment="1" applyProtection="1">
      <alignment horizontal="left" vertical="top"/>
    </xf>
    <xf numFmtId="165" fontId="0" fillId="0" borderId="12" xfId="0" applyNumberFormat="1" applyFont="1" applyFill="1" applyBorder="1" applyAlignment="1" applyProtection="1">
      <alignment horizontal="left" vertical="top"/>
    </xf>
    <xf numFmtId="165" fontId="0" fillId="0" borderId="13" xfId="0" applyNumberFormat="1" applyFont="1" applyFill="1" applyBorder="1" applyAlignment="1" applyProtection="1">
      <alignment horizontal="left" vertical="top"/>
    </xf>
    <xf numFmtId="0" fontId="2" fillId="0" borderId="8" xfId="0" applyFont="1" applyFill="1" applyBorder="1" applyAlignment="1" applyProtection="1">
      <alignment horizontal="left" vertical="top"/>
    </xf>
    <xf numFmtId="0" fontId="2" fillId="0" borderId="9" xfId="0" applyFont="1" applyFill="1" applyBorder="1" applyAlignment="1" applyProtection="1">
      <alignment horizontal="left" vertical="top"/>
    </xf>
    <xf numFmtId="0" fontId="2" fillId="0" borderId="10" xfId="0" applyFont="1" applyFill="1" applyBorder="1" applyAlignment="1" applyProtection="1">
      <alignment horizontal="left" vertical="top"/>
    </xf>
    <xf numFmtId="165" fontId="0" fillId="0" borderId="3" xfId="0" applyNumberFormat="1" applyFont="1" applyFill="1" applyBorder="1" applyAlignment="1" applyProtection="1">
      <alignment horizontal="left" vertical="top"/>
    </xf>
    <xf numFmtId="165" fontId="11" fillId="0" borderId="1" xfId="0" applyNumberFormat="1" applyFont="1" applyFill="1" applyBorder="1" applyAlignment="1" applyProtection="1">
      <alignment horizontal="left" vertical="top" wrapText="1"/>
    </xf>
    <xf numFmtId="0" fontId="2" fillId="0" borderId="1" xfId="0" applyFont="1" applyFill="1" applyBorder="1" applyAlignment="1" applyProtection="1">
      <alignment horizontal="center" vertical="top"/>
    </xf>
    <xf numFmtId="0" fontId="2" fillId="0" borderId="1" xfId="0" applyFont="1" applyFill="1" applyBorder="1" applyAlignment="1" applyProtection="1">
      <alignment horizontal="left" vertical="top"/>
    </xf>
    <xf numFmtId="0" fontId="0" fillId="0" borderId="15" xfId="0" applyFont="1" applyFill="1" applyBorder="1" applyAlignment="1" applyProtection="1">
      <alignment horizontal="left" vertical="top"/>
    </xf>
    <xf numFmtId="165" fontId="0" fillId="0" borderId="14" xfId="0" applyNumberFormat="1" applyFont="1" applyFill="1" applyBorder="1" applyAlignment="1" applyProtection="1">
      <alignment horizontal="left" vertical="top"/>
    </xf>
    <xf numFmtId="165" fontId="0" fillId="0" borderId="0" xfId="0" applyNumberFormat="1" applyFont="1" applyFill="1" applyBorder="1" applyAlignment="1" applyProtection="1">
      <alignment horizontal="left" vertical="top"/>
    </xf>
    <xf numFmtId="165" fontId="0" fillId="0" borderId="15" xfId="0" applyNumberFormat="1" applyFont="1" applyFill="1" applyBorder="1" applyAlignment="1" applyProtection="1">
      <alignment horizontal="left" vertical="top"/>
    </xf>
    <xf numFmtId="0" fontId="2" fillId="2" borderId="1" xfId="0" applyFont="1" applyFill="1" applyBorder="1" applyAlignment="1" applyProtection="1">
      <alignment horizontal="center" vertical="center"/>
    </xf>
    <xf numFmtId="164" fontId="12" fillId="0" borderId="3" xfId="0" applyNumberFormat="1" applyFont="1" applyFill="1" applyBorder="1" applyAlignment="1" applyProtection="1">
      <alignment horizontal="center" vertical="top"/>
    </xf>
    <xf numFmtId="0" fontId="2" fillId="0" borderId="1" xfId="0" applyFont="1" applyBorder="1" applyAlignment="1" applyProtection="1">
      <alignment horizontal="center" vertical="center"/>
    </xf>
    <xf numFmtId="0" fontId="2" fillId="2" borderId="1" xfId="0" applyFont="1" applyFill="1" applyBorder="1" applyAlignment="1" applyProtection="1">
      <alignment horizontal="center"/>
    </xf>
    <xf numFmtId="0" fontId="2" fillId="2" borderId="1" xfId="0" applyFont="1" applyFill="1" applyBorder="1" applyAlignment="1" applyProtection="1">
      <alignment horizontal="center" vertical="center" wrapText="1"/>
    </xf>
    <xf numFmtId="0" fontId="2" fillId="3" borderId="1" xfId="0" applyFont="1" applyFill="1" applyBorder="1" applyAlignment="1">
      <alignment horizontal="center" vertical="center"/>
    </xf>
    <xf numFmtId="0" fontId="2" fillId="3" borderId="11" xfId="0" applyFont="1" applyFill="1" applyBorder="1" applyAlignment="1">
      <alignment horizontal="center" vertical="center" wrapText="1"/>
    </xf>
    <xf numFmtId="0" fontId="2" fillId="3" borderId="1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0" fillId="0" borderId="1" xfId="0" applyBorder="1" applyAlignment="1">
      <alignment horizontal="left" vertical="center" wrapText="1"/>
    </xf>
    <xf numFmtId="0" fontId="2" fillId="0" borderId="1" xfId="0" applyFont="1" applyBorder="1" applyAlignment="1">
      <alignment horizontal="center" vertical="center"/>
    </xf>
    <xf numFmtId="0" fontId="0" fillId="0" borderId="1" xfId="0" applyBorder="1" applyAlignment="1">
      <alignment horizontal="center" vertical="center"/>
    </xf>
    <xf numFmtId="0" fontId="2" fillId="2" borderId="1" xfId="0" applyFont="1" applyFill="1" applyBorder="1" applyAlignment="1">
      <alignment horizontal="center"/>
    </xf>
    <xf numFmtId="0" fontId="2" fillId="2" borderId="1" xfId="0" applyFont="1" applyFill="1" applyBorder="1" applyAlignment="1">
      <alignment horizontal="center" vertical="center" wrapText="1"/>
    </xf>
  </cellXfs>
  <cellStyles count="3">
    <cellStyle name="Normal" xfId="0" builtinId="0"/>
    <cellStyle name="Normal 2" xfId="1"/>
    <cellStyle name="Percent" xfId="2" builtinId="5"/>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pn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66676</xdr:colOff>
      <xdr:row>0</xdr:row>
      <xdr:rowOff>13608</xdr:rowOff>
    </xdr:from>
    <xdr:to>
      <xdr:col>1</xdr:col>
      <xdr:colOff>922651</xdr:colOff>
      <xdr:row>0</xdr:row>
      <xdr:rowOff>1153129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6" y="13608"/>
          <a:ext cx="1032868" cy="1139521"/>
        </a:xfrm>
        <a:prstGeom prst="rect">
          <a:avLst/>
        </a:prstGeom>
      </xdr:spPr>
    </xdr:pic>
    <xdr:clientData/>
  </xdr:twoCellAnchor>
  <xdr:twoCellAnchor>
    <xdr:from>
      <xdr:col>1</xdr:col>
      <xdr:colOff>962200</xdr:colOff>
      <xdr:row>0</xdr:row>
      <xdr:rowOff>92527</xdr:rowOff>
    </xdr:from>
    <xdr:to>
      <xdr:col>4</xdr:col>
      <xdr:colOff>13607</xdr:colOff>
      <xdr:row>0</xdr:row>
      <xdr:rowOff>1085326</xdr:rowOff>
    </xdr:to>
    <xdr:sp macro="" textlink="">
      <xdr:nvSpPr>
        <xdr:cNvPr id="3" name="TextBox 2"/>
        <xdr:cNvSpPr txBox="1"/>
      </xdr:nvSpPr>
      <xdr:spPr>
        <a:xfrm>
          <a:off x="1139093" y="92527"/>
          <a:ext cx="4262943" cy="992799"/>
        </a:xfrm>
        <a:prstGeom prst="rect">
          <a:avLst/>
        </a:prstGeom>
        <a:solidFill>
          <a:srgbClr val="99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200" b="1"/>
            <a:t>INSTITUT KEGURUAN DAN ILMU PENDIDIKAN SILIWANGI </a:t>
          </a:r>
        </a:p>
        <a:p>
          <a:pPr algn="l"/>
          <a:r>
            <a:rPr lang="en-US" sz="1200" b="1"/>
            <a:t>(IKIP SILIWANGI)</a:t>
          </a:r>
        </a:p>
        <a:p>
          <a:pPr algn="l"/>
          <a:r>
            <a:rPr lang="en-US" sz="1200" b="1"/>
            <a:t>FAKULTAS ILMU PENDIDIKAN</a:t>
          </a:r>
        </a:p>
        <a:p>
          <a:pPr algn="l"/>
          <a:r>
            <a:rPr lang="en-US" sz="1200" b="1"/>
            <a:t>PROGRAM STUDI BIMBINGAN DAN KONSELING</a:t>
          </a:r>
        </a:p>
      </xdr:txBody>
    </xdr:sp>
    <xdr:clientData/>
  </xdr:twoCellAnchor>
  <xdr:twoCellAnchor>
    <xdr:from>
      <xdr:col>1</xdr:col>
      <xdr:colOff>0</xdr:colOff>
      <xdr:row>56</xdr:row>
      <xdr:rowOff>0</xdr:rowOff>
    </xdr:from>
    <xdr:to>
      <xdr:col>3</xdr:col>
      <xdr:colOff>791698</xdr:colOff>
      <xdr:row>58</xdr:row>
      <xdr:rowOff>223630</xdr:rowOff>
    </xdr:to>
    <xdr:grpSp>
      <xdr:nvGrpSpPr>
        <xdr:cNvPr id="4" name="Group 3"/>
        <xdr:cNvGrpSpPr/>
      </xdr:nvGrpSpPr>
      <xdr:grpSpPr>
        <a:xfrm>
          <a:off x="182217" y="15032935"/>
          <a:ext cx="2332264" cy="985630"/>
          <a:chOff x="27214" y="2408464"/>
          <a:chExt cx="2332264" cy="985630"/>
        </a:xfrm>
      </xdr:grpSpPr>
      <xdr:sp macro="" textlink="">
        <xdr:nvSpPr>
          <xdr:cNvPr id="5" name="TextBox 4"/>
          <xdr:cNvSpPr txBox="1"/>
        </xdr:nvSpPr>
        <xdr:spPr>
          <a:xfrm>
            <a:off x="27214" y="2408464"/>
            <a:ext cx="2332264" cy="985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Dosen Pembina</a:t>
            </a:r>
          </a:p>
          <a:p>
            <a:endParaRPr lang="en-US" sz="1100"/>
          </a:p>
          <a:p>
            <a:endParaRPr lang="en-US" sz="1100"/>
          </a:p>
          <a:p>
            <a:endParaRPr lang="en-US" sz="1100"/>
          </a:p>
          <a:p>
            <a:r>
              <a:rPr lang="en-US" sz="1100"/>
              <a:t>Prof. Dr. H. Mohamad</a:t>
            </a:r>
            <a:r>
              <a:rPr lang="en-US" sz="1100" baseline="0"/>
              <a:t> Surya</a:t>
            </a:r>
            <a:endParaRPr lang="en-US" sz="1100"/>
          </a:p>
        </xdr:txBody>
      </xdr:sp>
      <xdr:pic>
        <xdr:nvPicPr>
          <xdr:cNvPr id="6" name="Picture 5" descr="C:\Users\diwan786\AppData\Local\Microsoft\Windows\INetCache\Content.Word\TANDA TANGAN PROF.PNG"/>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3286" y="2612571"/>
            <a:ext cx="707572" cy="627381"/>
          </a:xfrm>
          <a:prstGeom prst="rect">
            <a:avLst/>
          </a:prstGeom>
          <a:noFill/>
          <a:ln>
            <a:noFill/>
          </a:ln>
        </xdr:spPr>
      </xdr:pic>
    </xdr:grpSp>
    <xdr:clientData/>
  </xdr:twoCellAnchor>
  <xdr:twoCellAnchor>
    <xdr:from>
      <xdr:col>3</xdr:col>
      <xdr:colOff>3023149</xdr:colOff>
      <xdr:row>56</xdr:row>
      <xdr:rowOff>0</xdr:rowOff>
    </xdr:from>
    <xdr:to>
      <xdr:col>4</xdr:col>
      <xdr:colOff>52889</xdr:colOff>
      <xdr:row>58</xdr:row>
      <xdr:rowOff>223630</xdr:rowOff>
    </xdr:to>
    <xdr:grpSp>
      <xdr:nvGrpSpPr>
        <xdr:cNvPr id="7" name="Group 6"/>
        <xdr:cNvGrpSpPr/>
      </xdr:nvGrpSpPr>
      <xdr:grpSpPr>
        <a:xfrm>
          <a:off x="4745932" y="15032935"/>
          <a:ext cx="1924761" cy="985630"/>
          <a:chOff x="6512914" y="1289188"/>
          <a:chExt cx="1924761" cy="985630"/>
        </a:xfrm>
      </xdr:grpSpPr>
      <xdr:sp macro="" textlink="">
        <xdr:nvSpPr>
          <xdr:cNvPr id="8" name="TextBox 7"/>
          <xdr:cNvSpPr txBox="1"/>
        </xdr:nvSpPr>
        <xdr:spPr>
          <a:xfrm>
            <a:off x="6512914" y="1289188"/>
            <a:ext cx="1924761" cy="98563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Dosen Pengampu</a:t>
            </a:r>
          </a:p>
          <a:p>
            <a:endParaRPr lang="en-US" sz="1100"/>
          </a:p>
          <a:p>
            <a:endParaRPr lang="en-US" sz="1100"/>
          </a:p>
          <a:p>
            <a:endParaRPr lang="en-US" sz="1100"/>
          </a:p>
          <a:p>
            <a:r>
              <a:rPr lang="en-US" sz="1100"/>
              <a:t>Dea Siti</a:t>
            </a:r>
            <a:r>
              <a:rPr lang="en-US" sz="1100" baseline="0"/>
              <a:t> Ruhansih, M.Pd.</a:t>
            </a:r>
            <a:endParaRPr lang="en-US" sz="1100"/>
          </a:p>
        </xdr:txBody>
      </xdr:sp>
      <xdr:pic>
        <xdr:nvPicPr>
          <xdr:cNvPr id="9" name="Picture 8" descr="C:\Users\Mr_7\Pictures\img043.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585858" y="1555055"/>
            <a:ext cx="1143000" cy="437029"/>
          </a:xfrm>
          <a:prstGeom prst="rect">
            <a:avLst/>
          </a:prstGeom>
          <a:noFill/>
          <a:ln>
            <a:noFill/>
          </a:ln>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80596</xdr:colOff>
      <xdr:row>0</xdr:row>
      <xdr:rowOff>0</xdr:rowOff>
    </xdr:from>
    <xdr:to>
      <xdr:col>0</xdr:col>
      <xdr:colOff>1109382</xdr:colOff>
      <xdr:row>0</xdr:row>
      <xdr:rowOff>1139521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596" y="0"/>
          <a:ext cx="1028786" cy="1139521"/>
        </a:xfrm>
        <a:prstGeom prst="rect">
          <a:avLst/>
        </a:prstGeom>
      </xdr:spPr>
    </xdr:pic>
    <xdr:clientData/>
  </xdr:twoCellAnchor>
  <xdr:twoCellAnchor>
    <xdr:from>
      <xdr:col>0</xdr:col>
      <xdr:colOff>1257788</xdr:colOff>
      <xdr:row>0</xdr:row>
      <xdr:rowOff>95249</xdr:rowOff>
    </xdr:from>
    <xdr:to>
      <xdr:col>7</xdr:col>
      <xdr:colOff>450103</xdr:colOff>
      <xdr:row>0</xdr:row>
      <xdr:rowOff>1088048</xdr:rowOff>
    </xdr:to>
    <xdr:sp macro="" textlink="">
      <xdr:nvSpPr>
        <xdr:cNvPr id="3" name="TextBox 2"/>
        <xdr:cNvSpPr txBox="1"/>
      </xdr:nvSpPr>
      <xdr:spPr>
        <a:xfrm>
          <a:off x="1257788" y="95249"/>
          <a:ext cx="7631465" cy="992799"/>
        </a:xfrm>
        <a:prstGeom prst="rect">
          <a:avLst/>
        </a:prstGeom>
        <a:solidFill>
          <a:srgbClr val="99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800" b="1"/>
            <a:t>INSTITUT KEGURUAN DAN ILMU PENDIDIKAN SILIWANGI (IKIP SILIWANGI)</a:t>
          </a:r>
        </a:p>
        <a:p>
          <a:pPr algn="l"/>
          <a:r>
            <a:rPr lang="en-US" sz="1800" b="1"/>
            <a:t>FAKULTAS ILMU PENDIDIKAN</a:t>
          </a:r>
        </a:p>
        <a:p>
          <a:pPr algn="l"/>
          <a:r>
            <a:rPr lang="en-US" sz="1800" b="1"/>
            <a:t>PROGRAM STUDI BIMBINGAN DAN KONSELING</a:t>
          </a:r>
        </a:p>
      </xdr:txBody>
    </xdr:sp>
    <xdr:clientData/>
  </xdr:twoCellAnchor>
  <xdr:twoCellAnchor editAs="oneCell">
    <xdr:from>
      <xdr:col>6</xdr:col>
      <xdr:colOff>781050</xdr:colOff>
      <xdr:row>4</xdr:row>
      <xdr:rowOff>95250</xdr:rowOff>
    </xdr:from>
    <xdr:to>
      <xdr:col>7</xdr:col>
      <xdr:colOff>424056</xdr:colOff>
      <xdr:row>4</xdr:row>
      <xdr:rowOff>915164</xdr:rowOff>
    </xdr:to>
    <xdr:pic>
      <xdr:nvPicPr>
        <xdr:cNvPr id="10" name="Picture 9"/>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915275" y="2000250"/>
          <a:ext cx="947930" cy="819914"/>
        </a:xfrm>
        <a:prstGeom prst="rect">
          <a:avLst/>
        </a:prstGeom>
      </xdr:spPr>
    </xdr:pic>
    <xdr:clientData/>
  </xdr:twoCellAnchor>
  <xdr:twoCellAnchor>
    <xdr:from>
      <xdr:col>1</xdr:col>
      <xdr:colOff>28575</xdr:colOff>
      <xdr:row>39</xdr:row>
      <xdr:rowOff>28575</xdr:rowOff>
    </xdr:from>
    <xdr:to>
      <xdr:col>4</xdr:col>
      <xdr:colOff>552450</xdr:colOff>
      <xdr:row>39</xdr:row>
      <xdr:rowOff>238125</xdr:rowOff>
    </xdr:to>
    <xdr:sp macro="" textlink="">
      <xdr:nvSpPr>
        <xdr:cNvPr id="12" name="Round Diagonal Corner Rectangle 11"/>
        <xdr:cNvSpPr/>
      </xdr:nvSpPr>
      <xdr:spPr>
        <a:xfrm>
          <a:off x="2038350" y="9906000"/>
          <a:ext cx="1057275" cy="209550"/>
        </a:xfrm>
        <a:prstGeom prst="round2DiagRect">
          <a:avLst/>
        </a:prstGeom>
        <a:solidFill>
          <a:srgbClr val="99C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a:solidFill>
                <a:schemeClr val="tx1"/>
              </a:solidFill>
            </a:rPr>
            <a:t>Utama</a:t>
          </a:r>
        </a:p>
      </xdr:txBody>
    </xdr:sp>
    <xdr:clientData/>
  </xdr:twoCellAnchor>
  <xdr:twoCellAnchor>
    <xdr:from>
      <xdr:col>1</xdr:col>
      <xdr:colOff>28575</xdr:colOff>
      <xdr:row>43</xdr:row>
      <xdr:rowOff>28575</xdr:rowOff>
    </xdr:from>
    <xdr:to>
      <xdr:col>4</xdr:col>
      <xdr:colOff>552450</xdr:colOff>
      <xdr:row>43</xdr:row>
      <xdr:rowOff>238125</xdr:rowOff>
    </xdr:to>
    <xdr:sp macro="" textlink="">
      <xdr:nvSpPr>
        <xdr:cNvPr id="13" name="Round Diagonal Corner Rectangle 12"/>
        <xdr:cNvSpPr/>
      </xdr:nvSpPr>
      <xdr:spPr>
        <a:xfrm>
          <a:off x="2038350" y="10744200"/>
          <a:ext cx="1057275" cy="209550"/>
        </a:xfrm>
        <a:prstGeom prst="round2DiagRect">
          <a:avLst/>
        </a:prstGeom>
        <a:solidFill>
          <a:srgbClr val="99CC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lang="en-US" sz="1100" b="1">
              <a:solidFill>
                <a:schemeClr val="tx1"/>
              </a:solidFill>
            </a:rPr>
            <a:t>Pendukung</a:t>
          </a:r>
        </a:p>
      </xdr:txBody>
    </xdr:sp>
    <xdr:clientData/>
  </xdr:twoCellAnchor>
  <xdr:twoCellAnchor editAs="oneCell">
    <xdr:from>
      <xdr:col>5</xdr:col>
      <xdr:colOff>533400</xdr:colOff>
      <xdr:row>4</xdr:row>
      <xdr:rowOff>104775</xdr:rowOff>
    </xdr:from>
    <xdr:to>
      <xdr:col>5</xdr:col>
      <xdr:colOff>1481331</xdr:colOff>
      <xdr:row>4</xdr:row>
      <xdr:rowOff>924689</xdr:rowOff>
    </xdr:to>
    <xdr:pic>
      <xdr:nvPicPr>
        <xdr:cNvPr id="7" name="Picture 6"/>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86450" y="2009775"/>
          <a:ext cx="947931" cy="819914"/>
        </a:xfrm>
        <a:prstGeom prst="rect">
          <a:avLst/>
        </a:prstGeom>
      </xdr:spPr>
    </xdr:pic>
    <xdr:clientData/>
  </xdr:twoCellAnchor>
  <xdr:twoCellAnchor editAs="oneCell">
    <xdr:from>
      <xdr:col>4</xdr:col>
      <xdr:colOff>542925</xdr:colOff>
      <xdr:row>4</xdr:row>
      <xdr:rowOff>228600</xdr:rowOff>
    </xdr:from>
    <xdr:to>
      <xdr:col>4</xdr:col>
      <xdr:colOff>1838325</xdr:colOff>
      <xdr:row>4</xdr:row>
      <xdr:rowOff>723900</xdr:rowOff>
    </xdr:to>
    <xdr:pic>
      <xdr:nvPicPr>
        <xdr:cNvPr id="8" name="Picture 7" descr="C:\Users\Mr_7\Pictures\img043.jpg"/>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505200" y="2133600"/>
          <a:ext cx="1295400" cy="4953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60"/>
  <sheetViews>
    <sheetView view="pageBreakPreview" topLeftCell="A55" zoomScale="115" zoomScaleNormal="115" zoomScaleSheetLayoutView="115" workbookViewId="0">
      <selection activeCell="B57" sqref="B57:D57"/>
    </sheetView>
  </sheetViews>
  <sheetFormatPr defaultRowHeight="15" x14ac:dyDescent="0.25"/>
  <cols>
    <col min="1" max="1" width="2.7109375" style="155" customWidth="1"/>
    <col min="2" max="2" width="21.42578125" style="172" customWidth="1"/>
    <col min="3" max="3" width="1.5703125" style="175" customWidth="1"/>
    <col min="4" max="4" width="73.42578125" style="39" customWidth="1"/>
    <col min="5" max="16384" width="9.140625" style="39"/>
  </cols>
  <sheetData>
    <row r="1" spans="1:5" ht="92.25" customHeight="1" x14ac:dyDescent="0.25">
      <c r="A1" s="152"/>
      <c r="B1" s="171"/>
      <c r="C1" s="173"/>
      <c r="D1" s="153"/>
      <c r="E1" s="34"/>
    </row>
    <row r="3" spans="1:5" x14ac:dyDescent="0.25">
      <c r="A3" s="179" t="s">
        <v>79</v>
      </c>
      <c r="B3" s="179"/>
      <c r="C3" s="179"/>
      <c r="D3" s="179"/>
    </row>
    <row r="4" spans="1:5" x14ac:dyDescent="0.25">
      <c r="A4" s="154"/>
      <c r="B4" s="170"/>
      <c r="C4" s="174"/>
      <c r="D4" s="154"/>
    </row>
    <row r="5" spans="1:5" x14ac:dyDescent="0.25">
      <c r="A5" s="155" t="s">
        <v>51</v>
      </c>
    </row>
    <row r="6" spans="1:5" x14ac:dyDescent="0.25">
      <c r="B6" s="170" t="s">
        <v>0</v>
      </c>
      <c r="C6" s="169" t="s">
        <v>57</v>
      </c>
      <c r="D6" s="156" t="str">
        <f>'Input A'!E5</f>
        <v>Praktikum Studi Kasus dan Diagnosis Kesulitan Belajar</v>
      </c>
    </row>
    <row r="7" spans="1:5" x14ac:dyDescent="0.25">
      <c r="B7" s="170" t="s">
        <v>1</v>
      </c>
      <c r="C7" s="169" t="s">
        <v>57</v>
      </c>
      <c r="D7" s="156">
        <f>'RPS1'!E3</f>
        <v>4201623651</v>
      </c>
    </row>
    <row r="8" spans="1:5" x14ac:dyDescent="0.25">
      <c r="B8" s="170" t="s">
        <v>52</v>
      </c>
      <c r="C8" s="169" t="s">
        <v>57</v>
      </c>
      <c r="D8" s="156">
        <f>'RPS1'!F3</f>
        <v>2</v>
      </c>
    </row>
    <row r="9" spans="1:5" x14ac:dyDescent="0.25">
      <c r="B9" s="170" t="s">
        <v>3</v>
      </c>
      <c r="C9" s="169" t="s">
        <v>57</v>
      </c>
      <c r="D9" s="156">
        <f>'RPS1'!G3</f>
        <v>6</v>
      </c>
    </row>
    <row r="10" spans="1:5" x14ac:dyDescent="0.25">
      <c r="B10" s="170" t="s">
        <v>53</v>
      </c>
      <c r="C10" s="169" t="s">
        <v>57</v>
      </c>
      <c r="D10" s="156" t="str">
        <f>'Input A'!E6</f>
        <v>Mata Kuliah Program Studi (MKPRODI)</v>
      </c>
    </row>
    <row r="11" spans="1:5" x14ac:dyDescent="0.25">
      <c r="B11" s="170" t="s">
        <v>54</v>
      </c>
      <c r="C11" s="169" t="s">
        <v>57</v>
      </c>
      <c r="D11" s="156" t="s">
        <v>280</v>
      </c>
    </row>
    <row r="12" spans="1:5" x14ac:dyDescent="0.25">
      <c r="B12" s="170" t="s">
        <v>55</v>
      </c>
      <c r="C12" s="169" t="s">
        <v>57</v>
      </c>
      <c r="D12" s="157">
        <f>'Input A'!E112</f>
        <v>0</v>
      </c>
    </row>
    <row r="13" spans="1:5" x14ac:dyDescent="0.25">
      <c r="B13" s="170" t="s">
        <v>56</v>
      </c>
      <c r="C13" s="169" t="s">
        <v>57</v>
      </c>
      <c r="D13" s="156" t="str">
        <f>'Input A'!E110</f>
        <v>Dea Siti Ruhansih, M.Pd.</v>
      </c>
    </row>
    <row r="15" spans="1:5" x14ac:dyDescent="0.25">
      <c r="A15" s="155" t="s">
        <v>58</v>
      </c>
    </row>
    <row r="16" spans="1:5" ht="75" customHeight="1" x14ac:dyDescent="0.25">
      <c r="B16" s="181" t="str">
        <f>CONCATENATE("Selesai mengikuti perkuliahan ini mahasiswa diharapkan mampu menguasai dan mengaplikasikan ", 'Input A'!E41, ", ", 'Input A'!E42, ", dan ", 'Input A'!E43)</f>
        <v>Selesai mengikuti perkuliahan ini mahasiswa diharapkan mampu menguasai dan mengaplikasikan konsep belajar, belajar tuntas dan kesulitan belajar, diagnostik kesulitan belajar, kedudukan DKB dalam pembelajaran dan metode dan  alat  yang digunakan untuk mendiagnosis kesulitan belajar, dan konsep dasar dan prosedur  pengajaran remedial</v>
      </c>
      <c r="C16" s="181"/>
      <c r="D16" s="181"/>
    </row>
    <row r="18" spans="1:4" x14ac:dyDescent="0.25">
      <c r="B18" s="170" t="s">
        <v>59</v>
      </c>
    </row>
    <row r="19" spans="1:4" ht="133.5" customHeight="1" x14ac:dyDescent="0.25">
      <c r="B19" s="181" t="str">
        <f>CONCATENATE("Perkuliahan ini membahas ", 'Input A'!E47, "; ", 'Input A'!E48, "; ", 'Input A'!E49, "; ", 'Input A'!E50, "; ", 'Input A'!E51, "; ", 'Input A'!E52, "; ", 'Input A'!E53, "; ", 'Input A'!E55, "; ", 'Input A'!E56, "; ", 'Input A'!E57, "; ", 'Input A'!E58, "; ", 'Input A'!E59, "; ", 'Input A'!E60, "; ", "dan ",'Input A'!E61, ".")</f>
        <v>Perkuliahan ini membahas pendahuluan mengenai materi-materi pokok yang dipelajari; konsep perilaku belajar; konsep kesulitan belajar ; diagnostik kesulitan belajar; prosedur dan teknik diagnostik kesulitan belajar; mengembangkan alat kesulitan belajar ; prosedur pelaknasaan kesulitan belajar ; konsep pengajaran remedial ; prosedur pelaksanaan pengajaran remedial ; konsep rpi untuk pembelajaran remedial ; praktek menyusun rpi; kesesuaian antara dkb, rpi dan pengajaran remedial; sistematika penyusunan laporan pelaksanaan diagnostik ; dan refleksi proses perkuliahan .</v>
      </c>
      <c r="C19" s="181"/>
      <c r="D19" s="181"/>
    </row>
    <row r="20" spans="1:4" x14ac:dyDescent="0.25">
      <c r="B20" s="183"/>
      <c r="C20" s="183"/>
      <c r="D20" s="183"/>
    </row>
    <row r="21" spans="1:4" x14ac:dyDescent="0.25">
      <c r="B21" s="170" t="s">
        <v>60</v>
      </c>
    </row>
    <row r="22" spans="1:4" ht="30" customHeight="1" x14ac:dyDescent="0.25">
      <c r="B22" s="182" t="s">
        <v>315</v>
      </c>
      <c r="C22" s="182"/>
      <c r="D22" s="182"/>
    </row>
    <row r="24" spans="1:4" x14ac:dyDescent="0.25">
      <c r="A24" s="155" t="s">
        <v>61</v>
      </c>
    </row>
    <row r="25" spans="1:4" x14ac:dyDescent="0.25">
      <c r="B25" s="170" t="s">
        <v>81</v>
      </c>
      <c r="C25" s="169" t="s">
        <v>57</v>
      </c>
      <c r="D25" s="158" t="str">
        <f>CONCATENATE((SUM('Input B'!$S$5:$S$10,'Input B'!$S$12:$S$18)/2), "%")</f>
        <v>25%</v>
      </c>
    </row>
    <row r="26" spans="1:4" x14ac:dyDescent="0.25">
      <c r="B26" s="170" t="s">
        <v>82</v>
      </c>
      <c r="C26" s="169" t="s">
        <v>57</v>
      </c>
      <c r="D26" s="158" t="str">
        <f>CONCATENATE((SUM('Input B'!$S$5:$S$10,'Input B'!$S$12:$S$18)/2), "%")</f>
        <v>25%</v>
      </c>
    </row>
    <row r="27" spans="1:4" x14ac:dyDescent="0.25">
      <c r="B27" s="170" t="s">
        <v>83</v>
      </c>
      <c r="C27" s="169" t="s">
        <v>57</v>
      </c>
      <c r="D27" s="158" t="str">
        <f>CONCATENATE('Input B'!S11, "%")</f>
        <v>20%</v>
      </c>
    </row>
    <row r="28" spans="1:4" x14ac:dyDescent="0.25">
      <c r="B28" s="170" t="s">
        <v>84</v>
      </c>
      <c r="C28" s="169" t="s">
        <v>57</v>
      </c>
      <c r="D28" s="159" t="str">
        <f>CONCATENATE('Input B'!S19, "%")</f>
        <v>30%</v>
      </c>
    </row>
    <row r="30" spans="1:4" x14ac:dyDescent="0.25">
      <c r="A30" s="155" t="s">
        <v>62</v>
      </c>
    </row>
    <row r="31" spans="1:4" x14ac:dyDescent="0.25">
      <c r="B31" s="170" t="s">
        <v>63</v>
      </c>
      <c r="C31" s="169" t="s">
        <v>57</v>
      </c>
      <c r="D31" s="156" t="str">
        <f>'Input A'!D65</f>
        <v>Pendahuluan mengenai materi-materi pokok yang dipelajari</v>
      </c>
    </row>
    <row r="32" spans="1:4" ht="15" customHeight="1" x14ac:dyDescent="0.25">
      <c r="B32" s="170" t="s">
        <v>64</v>
      </c>
      <c r="C32" s="169" t="s">
        <v>57</v>
      </c>
      <c r="D32" s="156" t="str">
        <f>'Input A'!D66</f>
        <v>Konsep Perilaku Belajar</v>
      </c>
    </row>
    <row r="33" spans="1:4" x14ac:dyDescent="0.25">
      <c r="B33" s="170" t="s">
        <v>65</v>
      </c>
      <c r="C33" s="169" t="s">
        <v>57</v>
      </c>
      <c r="D33" s="156" t="str">
        <f>'Input A'!D67</f>
        <v xml:space="preserve">Konsep Kesulitan Belajar </v>
      </c>
    </row>
    <row r="34" spans="1:4" x14ac:dyDescent="0.25">
      <c r="B34" s="170" t="s">
        <v>66</v>
      </c>
      <c r="C34" s="169" t="s">
        <v>57</v>
      </c>
      <c r="D34" s="156" t="str">
        <f>'Input A'!D68</f>
        <v>Diagnostik Kesulitan Belajar</v>
      </c>
    </row>
    <row r="35" spans="1:4" x14ac:dyDescent="0.25">
      <c r="B35" s="170" t="s">
        <v>67</v>
      </c>
      <c r="C35" s="169" t="s">
        <v>57</v>
      </c>
      <c r="D35" s="156" t="str">
        <f>'Input A'!D69</f>
        <v>Prosedur dan teknik Diagnostik Kesulitan Belajar</v>
      </c>
    </row>
    <row r="36" spans="1:4" ht="14.25" customHeight="1" x14ac:dyDescent="0.25">
      <c r="B36" s="170" t="s">
        <v>68</v>
      </c>
      <c r="C36" s="169" t="s">
        <v>57</v>
      </c>
      <c r="D36" s="156" t="str">
        <f>'Input A'!D70</f>
        <v xml:space="preserve">Mengembangkan Alat kesulitan Belajar </v>
      </c>
    </row>
    <row r="37" spans="1:4" x14ac:dyDescent="0.25">
      <c r="B37" s="170" t="s">
        <v>69</v>
      </c>
      <c r="C37" s="169" t="s">
        <v>57</v>
      </c>
      <c r="D37" s="156" t="str">
        <f>'Input A'!D71</f>
        <v xml:space="preserve">Prosedur Pelaknasaan Kesulitan Belajar </v>
      </c>
    </row>
    <row r="38" spans="1:4" x14ac:dyDescent="0.25">
      <c r="B38" s="170" t="s">
        <v>70</v>
      </c>
      <c r="C38" s="169" t="s">
        <v>57</v>
      </c>
      <c r="D38" s="156" t="str">
        <f>'Input A'!D72</f>
        <v>Ujian Tengah Semester (UTS)</v>
      </c>
    </row>
    <row r="39" spans="1:4" x14ac:dyDescent="0.25">
      <c r="B39" s="170" t="s">
        <v>71</v>
      </c>
      <c r="C39" s="169" t="s">
        <v>57</v>
      </c>
      <c r="D39" s="156" t="str">
        <f>'Input A'!D73</f>
        <v xml:space="preserve">Konsep Pengajaran Remedial </v>
      </c>
    </row>
    <row r="40" spans="1:4" x14ac:dyDescent="0.25">
      <c r="B40" s="170" t="s">
        <v>72</v>
      </c>
      <c r="C40" s="169" t="s">
        <v>57</v>
      </c>
      <c r="D40" s="156" t="str">
        <f>'Input A'!D74</f>
        <v xml:space="preserve">Prosedur Pelaksanaan Pengajaran Remedial </v>
      </c>
    </row>
    <row r="41" spans="1:4" x14ac:dyDescent="0.25">
      <c r="B41" s="170" t="s">
        <v>73</v>
      </c>
      <c r="C41" s="169" t="s">
        <v>57</v>
      </c>
      <c r="D41" s="156" t="str">
        <f>'Input A'!D75</f>
        <v xml:space="preserve">Konsep RPI Untuk Pembelajaran Remedial </v>
      </c>
    </row>
    <row r="42" spans="1:4" x14ac:dyDescent="0.25">
      <c r="B42" s="170" t="s">
        <v>74</v>
      </c>
      <c r="C42" s="169" t="s">
        <v>57</v>
      </c>
      <c r="D42" s="156" t="str">
        <f>'Input A'!D76</f>
        <v>Praktek Menyusun RPI</v>
      </c>
    </row>
    <row r="43" spans="1:4" x14ac:dyDescent="0.25">
      <c r="B43" s="170" t="s">
        <v>75</v>
      </c>
      <c r="C43" s="169" t="s">
        <v>57</v>
      </c>
      <c r="D43" s="156" t="str">
        <f>'Input A'!D77</f>
        <v>Kesesuaian antara DKB, RPI dan Pengajaran Remedial</v>
      </c>
    </row>
    <row r="44" spans="1:4" x14ac:dyDescent="0.25">
      <c r="B44" s="170" t="s">
        <v>76</v>
      </c>
      <c r="C44" s="169" t="s">
        <v>57</v>
      </c>
      <c r="D44" s="156" t="str">
        <f>'Input A'!D78</f>
        <v xml:space="preserve">Sistematika Penyusunan Laporan Pelaksanaan Diagnostik </v>
      </c>
    </row>
    <row r="45" spans="1:4" x14ac:dyDescent="0.25">
      <c r="B45" s="170" t="s">
        <v>77</v>
      </c>
      <c r="C45" s="169" t="s">
        <v>57</v>
      </c>
      <c r="D45" s="156" t="str">
        <f>'Input A'!D79</f>
        <v xml:space="preserve">Refleksi Proses Perkuliahan </v>
      </c>
    </row>
    <row r="46" spans="1:4" x14ac:dyDescent="0.25">
      <c r="B46" s="170" t="s">
        <v>78</v>
      </c>
      <c r="C46" s="169" t="s">
        <v>57</v>
      </c>
      <c r="D46" s="156" t="str">
        <f>'Input A'!D80</f>
        <v>Ujian Akhir Semester (UAS)</v>
      </c>
    </row>
    <row r="48" spans="1:4" x14ac:dyDescent="0.25">
      <c r="A48" s="155" t="s">
        <v>80</v>
      </c>
    </row>
    <row r="49" spans="2:4" ht="15" customHeight="1" x14ac:dyDescent="0.25">
      <c r="B49" s="180" t="s">
        <v>331</v>
      </c>
      <c r="C49" s="180"/>
      <c r="D49" s="180"/>
    </row>
    <row r="50" spans="2:4" x14ac:dyDescent="0.25">
      <c r="B50" s="176" t="str">
        <f>'Input A'!E89</f>
        <v>Blackhurst  &amp; Bendine  (1981). An  Introductions  to Special  Education,  New  York: Liitle Brown &amp; Company</v>
      </c>
      <c r="C50" s="176"/>
      <c r="D50" s="176"/>
    </row>
    <row r="51" spans="2:4" ht="29.25" customHeight="1" x14ac:dyDescent="0.25">
      <c r="B51" s="177">
        <f>'Input A'!E90</f>
        <v>0</v>
      </c>
      <c r="C51" s="177"/>
      <c r="D51" s="177"/>
    </row>
    <row r="52" spans="2:4" ht="29.25" customHeight="1" x14ac:dyDescent="0.25">
      <c r="B52" s="177">
        <f>'Input A'!E91</f>
        <v>0</v>
      </c>
      <c r="C52" s="177"/>
      <c r="D52" s="177"/>
    </row>
    <row r="53" spans="2:4" x14ac:dyDescent="0.25">
      <c r="B53" s="178" t="s">
        <v>332</v>
      </c>
      <c r="C53" s="178"/>
      <c r="D53" s="178"/>
    </row>
    <row r="54" spans="2:4" ht="30" customHeight="1" x14ac:dyDescent="0.25">
      <c r="B54" s="176" t="str">
        <f>'Input A'!E93</f>
        <v>Mulyono, Abdurrahman  (1996).  Pendidikan Bagi Anak  berkesulitan Belajar. Jakarta: Depdikbud Dirjen Dikti</v>
      </c>
      <c r="C54" s="176"/>
      <c r="D54" s="176"/>
    </row>
    <row r="55" spans="2:4" ht="30" customHeight="1" x14ac:dyDescent="0.25">
      <c r="B55" s="176">
        <f>'Input A'!E94</f>
        <v>0</v>
      </c>
      <c r="C55" s="176"/>
      <c r="D55" s="176"/>
    </row>
    <row r="56" spans="2:4" ht="30" customHeight="1" x14ac:dyDescent="0.25">
      <c r="B56" s="176">
        <f>'Input A'!E95</f>
        <v>0</v>
      </c>
      <c r="C56" s="176"/>
      <c r="D56" s="176"/>
    </row>
    <row r="57" spans="2:4" ht="30" customHeight="1" x14ac:dyDescent="0.25">
      <c r="B57" s="176">
        <f>'Input A'!E96</f>
        <v>0</v>
      </c>
      <c r="C57" s="176"/>
      <c r="D57" s="176"/>
    </row>
    <row r="58" spans="2:4" ht="30" customHeight="1" x14ac:dyDescent="0.25">
      <c r="B58" s="176">
        <f>'Input A'!E97</f>
        <v>0</v>
      </c>
      <c r="C58" s="176"/>
      <c r="D58" s="176"/>
    </row>
    <row r="59" spans="2:4" ht="30" customHeight="1" x14ac:dyDescent="0.25">
      <c r="B59" s="176">
        <f>'Input A'!E98</f>
        <v>0</v>
      </c>
      <c r="C59" s="176"/>
      <c r="D59" s="176"/>
    </row>
    <row r="60" spans="2:4" ht="30" customHeight="1" x14ac:dyDescent="0.25">
      <c r="B60" s="176">
        <f>'Input A'!E99</f>
        <v>0</v>
      </c>
      <c r="C60" s="176"/>
      <c r="D60" s="176"/>
    </row>
  </sheetData>
  <sheetProtection selectLockedCells="1"/>
  <mergeCells count="17">
    <mergeCell ref="A3:D3"/>
    <mergeCell ref="B49:D49"/>
    <mergeCell ref="B16:D16"/>
    <mergeCell ref="B19:D19"/>
    <mergeCell ref="B22:D22"/>
    <mergeCell ref="B20:D20"/>
    <mergeCell ref="B50:D50"/>
    <mergeCell ref="B51:D51"/>
    <mergeCell ref="B52:D52"/>
    <mergeCell ref="B53:D53"/>
    <mergeCell ref="B54:D54"/>
    <mergeCell ref="B60:D60"/>
    <mergeCell ref="B55:D55"/>
    <mergeCell ref="B56:D56"/>
    <mergeCell ref="B57:D57"/>
    <mergeCell ref="B58:D58"/>
    <mergeCell ref="B59:D59"/>
  </mergeCells>
  <pageMargins left="1.1811023622047245" right="0.42" top="0.78740157480314965" bottom="0.78740157480314965" header="0.31496062992125984" footer="0.31496062992125984"/>
  <pageSetup paperSize="9" scale="85" fitToHeight="3"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7"/>
  <sheetViews>
    <sheetView view="pageBreakPreview" topLeftCell="A4" zoomScaleNormal="85" zoomScaleSheetLayoutView="100" workbookViewId="0">
      <selection activeCell="E5" sqref="E5"/>
    </sheetView>
  </sheetViews>
  <sheetFormatPr defaultRowHeight="15" x14ac:dyDescent="0.25"/>
  <cols>
    <col min="1" max="1" width="30.140625" style="139" customWidth="1"/>
    <col min="2" max="2" width="4.5703125" style="139" customWidth="1"/>
    <col min="3" max="3" width="5.7109375" style="139" customWidth="1"/>
    <col min="4" max="4" width="4" style="139" customWidth="1"/>
    <col min="5" max="5" width="35.85546875" style="139" customWidth="1"/>
    <col min="6" max="6" width="34.42578125" style="139" customWidth="1"/>
    <col min="7" max="8" width="19.5703125" style="139" customWidth="1"/>
    <col min="9" max="16384" width="9.140625" style="139"/>
  </cols>
  <sheetData>
    <row r="1" spans="1:11" ht="90" customHeight="1" x14ac:dyDescent="0.25">
      <c r="A1" s="184"/>
      <c r="B1" s="185"/>
      <c r="C1" s="185"/>
      <c r="D1" s="185"/>
      <c r="E1" s="185"/>
      <c r="F1" s="185"/>
      <c r="G1" s="185"/>
      <c r="H1" s="186"/>
    </row>
    <row r="2" spans="1:11" ht="15" customHeight="1" x14ac:dyDescent="0.25">
      <c r="A2" s="200" t="s">
        <v>0</v>
      </c>
      <c r="B2" s="200"/>
      <c r="C2" s="200"/>
      <c r="D2" s="200"/>
      <c r="E2" s="140" t="s">
        <v>1</v>
      </c>
      <c r="F2" s="140" t="s">
        <v>2</v>
      </c>
      <c r="G2" s="140" t="s">
        <v>3</v>
      </c>
      <c r="H2" s="140" t="s">
        <v>4</v>
      </c>
    </row>
    <row r="3" spans="1:11" ht="15" customHeight="1" x14ac:dyDescent="0.25">
      <c r="A3" s="201" t="str">
        <f>'Input A'!D5</f>
        <v>Praktikum Studi Kasus dan Diagnosis Kesulitan Belajar</v>
      </c>
      <c r="B3" s="201"/>
      <c r="C3" s="201"/>
      <c r="D3" s="201"/>
      <c r="E3" s="141">
        <f>'Input A'!D4</f>
        <v>4201623651</v>
      </c>
      <c r="F3" s="141">
        <f>'Input A'!D7</f>
        <v>2</v>
      </c>
      <c r="G3" s="141">
        <f>'Input A'!D8</f>
        <v>6</v>
      </c>
      <c r="H3" s="142" t="str">
        <f>'Input A'!D9</f>
        <v>14 Februari 2018</v>
      </c>
    </row>
    <row r="4" spans="1:11" ht="30" x14ac:dyDescent="0.25">
      <c r="A4" s="201"/>
      <c r="B4" s="201"/>
      <c r="C4" s="201"/>
      <c r="D4" s="201"/>
      <c r="E4" s="143" t="s">
        <v>35</v>
      </c>
      <c r="F4" s="130" t="s">
        <v>113</v>
      </c>
      <c r="G4" s="224" t="s">
        <v>5</v>
      </c>
      <c r="H4" s="224"/>
    </row>
    <row r="5" spans="1:11" ht="73.5" customHeight="1" x14ac:dyDescent="0.25">
      <c r="A5" s="201"/>
      <c r="B5" s="201"/>
      <c r="C5" s="201"/>
      <c r="D5" s="201"/>
      <c r="E5" s="144"/>
      <c r="F5" s="144"/>
      <c r="G5" s="205"/>
      <c r="H5" s="205"/>
      <c r="K5" s="145"/>
    </row>
    <row r="6" spans="1:11" x14ac:dyDescent="0.25">
      <c r="A6" s="201"/>
      <c r="B6" s="201"/>
      <c r="C6" s="201"/>
      <c r="D6" s="201"/>
      <c r="E6" s="146" t="str">
        <f>'Input A'!D11</f>
        <v>Dea Siti Ruhansih, M.Pd.</v>
      </c>
      <c r="F6" s="146" t="str">
        <f>'Input A'!D10</f>
        <v>Prof. Dr. H. Mohamad. Surya</v>
      </c>
      <c r="G6" s="225" t="str">
        <f>'Input A'!D12</f>
        <v>Prof. Dr. H. Mohamad. Surya</v>
      </c>
      <c r="H6" s="225"/>
    </row>
    <row r="7" spans="1:11" x14ac:dyDescent="0.25">
      <c r="A7" s="201"/>
      <c r="B7" s="201"/>
      <c r="C7" s="201"/>
      <c r="D7" s="201"/>
      <c r="E7" s="147"/>
      <c r="F7" s="147"/>
      <c r="G7" s="187"/>
      <c r="H7" s="188"/>
    </row>
    <row r="8" spans="1:11" ht="15" customHeight="1" x14ac:dyDescent="0.25">
      <c r="A8" s="205"/>
      <c r="B8" s="200" t="s">
        <v>6</v>
      </c>
      <c r="C8" s="200"/>
      <c r="D8" s="200"/>
      <c r="E8" s="200"/>
      <c r="F8" s="200"/>
      <c r="G8" s="200"/>
      <c r="H8" s="200"/>
    </row>
    <row r="9" spans="1:11" ht="15" customHeight="1" x14ac:dyDescent="0.25">
      <c r="A9" s="206"/>
      <c r="B9" s="191" t="str">
        <f>'Input A'!E15</f>
        <v>CP-SA: Mampu mengambil keputusan strategis di bidang bimbingan dan konseling berdasarkan informasi dan data yang relevan</v>
      </c>
      <c r="C9" s="192"/>
      <c r="D9" s="192"/>
      <c r="E9" s="192"/>
      <c r="F9" s="192"/>
      <c r="G9" s="192"/>
      <c r="H9" s="193"/>
    </row>
    <row r="10" spans="1:11" ht="30" customHeight="1" x14ac:dyDescent="0.25">
      <c r="A10" s="206"/>
      <c r="B10" s="191" t="str">
        <f>'Input A'!E16</f>
        <v>CP-SB: Mampu mengelola sumber daya dan organisasi di bidang bimbingan dan konseling, serta mengkomunikasikan pengelolaannya secara bertanggung jawab kepada pemangku jabatan</v>
      </c>
      <c r="C10" s="192"/>
      <c r="D10" s="192"/>
      <c r="E10" s="192"/>
      <c r="F10" s="192"/>
      <c r="G10" s="192"/>
      <c r="H10" s="193"/>
    </row>
    <row r="11" spans="1:11" ht="30" customHeight="1" x14ac:dyDescent="0.25">
      <c r="A11" s="206"/>
      <c r="B11" s="191" t="str">
        <f>'Input A'!E17</f>
        <v>CP-PPA: Mampu menguasai konsep, struktur, materi, dan pola pikir keilmuan bimbingan dan konseling yang diperlukan untuk melaksanakan layanan di satuan pendidikan dasar dan menengah serta studi ke jenjang berikutnya</v>
      </c>
      <c r="C11" s="192"/>
      <c r="D11" s="192"/>
      <c r="E11" s="192"/>
      <c r="F11" s="192"/>
      <c r="G11" s="192"/>
      <c r="H11" s="193"/>
    </row>
    <row r="12" spans="1:11" ht="15" customHeight="1" x14ac:dyDescent="0.25">
      <c r="A12" s="206"/>
      <c r="B12" s="191" t="str">
        <f>'Input A'!E18</f>
        <v>CP-PPB: Menguasai konsep dan prinsip pedagogi, didaktik bimbingan dan konseling untuk mendukung tugas profesionalnya sebagai guru bk/konselor</v>
      </c>
      <c r="C12" s="192"/>
      <c r="D12" s="192"/>
      <c r="E12" s="192"/>
      <c r="F12" s="192"/>
      <c r="G12" s="192"/>
      <c r="H12" s="193"/>
    </row>
    <row r="13" spans="1:11" ht="45" customHeight="1" x14ac:dyDescent="0.25">
      <c r="A13" s="206"/>
      <c r="B13" s="191" t="str">
        <f>'Input A'!E19</f>
        <v>CP-KUA: Mampu mengaplikasikan konsep dan prinsip pedagogi, didaktik di bidang bimbingan dan konseling dan keilmuan bimbingan dan konseling untuk melakukan perencanaan, pengelolaan, implementasi, dan evaluasi layanan bimbingan dan konseling yang inovatif dengan memanfaatkan ipteks, yang berorientasi pada kecakapan hidup (life skills) dan entrepreneurship</v>
      </c>
      <c r="C13" s="192"/>
      <c r="D13" s="192"/>
      <c r="E13" s="192"/>
      <c r="F13" s="192"/>
      <c r="G13" s="192"/>
      <c r="H13" s="193"/>
    </row>
    <row r="14" spans="1:11" ht="30" customHeight="1" x14ac:dyDescent="0.25">
      <c r="A14" s="206"/>
      <c r="B14" s="191" t="str">
        <f>'Input A'!E20</f>
        <v xml:space="preserve">CP-KUB: Mampu merancang, melaksanakan penelitian dan mempublikasikan hasilnya sehingga dapat digunakan sebagai alternatif penyelesaian masalah di bidang bimbingan dan konseling </v>
      </c>
      <c r="C14" s="192"/>
      <c r="D14" s="192"/>
      <c r="E14" s="192"/>
      <c r="F14" s="192"/>
      <c r="G14" s="192"/>
      <c r="H14" s="193"/>
    </row>
    <row r="15" spans="1:11" ht="30" customHeight="1" x14ac:dyDescent="0.25">
      <c r="A15" s="206"/>
      <c r="B15" s="191" t="str">
        <f>'Input A'!E21</f>
        <v>CP-KKA: Mampu mengaplikasikan konsep dan prinsip pedagogi, didaktik di bidang bimbingan dan konseling dan keilmuan bimbingan dan konseling untuk melakukan perencanaan, pengelolaan, implementasi, dan evaluasi pelatihan (training) yang inovatif</v>
      </c>
      <c r="C15" s="192"/>
      <c r="D15" s="192"/>
      <c r="E15" s="192"/>
      <c r="F15" s="192"/>
      <c r="G15" s="192"/>
      <c r="H15" s="193"/>
    </row>
    <row r="16" spans="1:11" ht="30" customHeight="1" x14ac:dyDescent="0.25">
      <c r="A16" s="206"/>
      <c r="B16" s="191" t="str">
        <f>'Input A'!E22</f>
        <v>CP-KKB: Mampu merancang, melaksanakan penelitian dan mempublikasikan hasilnya sehingga dapat digunakan sebagai alternatif penyelesaian masalah di bidang pelatihan (training)</v>
      </c>
      <c r="C16" s="192"/>
      <c r="D16" s="192"/>
      <c r="E16" s="192"/>
      <c r="F16" s="192"/>
      <c r="G16" s="192"/>
      <c r="H16" s="193"/>
    </row>
    <row r="17" spans="1:8" ht="15" customHeight="1" x14ac:dyDescent="0.25">
      <c r="A17" s="206"/>
      <c r="B17" s="200" t="s">
        <v>10</v>
      </c>
      <c r="C17" s="200"/>
      <c r="D17" s="200"/>
      <c r="E17" s="200"/>
      <c r="F17" s="200"/>
      <c r="G17" s="200"/>
      <c r="H17" s="200"/>
    </row>
    <row r="18" spans="1:8" ht="15" customHeight="1" x14ac:dyDescent="0.25">
      <c r="A18" s="206"/>
      <c r="B18" s="218" t="s">
        <v>11</v>
      </c>
      <c r="C18" s="218"/>
      <c r="D18" s="218"/>
      <c r="E18" s="217" t="str">
        <f>CONCATENATE('Input A'!C26, " ", 'Input A'!E26)</f>
        <v>Mampu menguasai konsep belajar, belajar tuntas dan kesulitan belajar</v>
      </c>
      <c r="F18" s="217"/>
      <c r="G18" s="217"/>
      <c r="H18" s="217"/>
    </row>
    <row r="19" spans="1:8" ht="15" customHeight="1" x14ac:dyDescent="0.25">
      <c r="A19" s="206"/>
      <c r="B19" s="218" t="s">
        <v>12</v>
      </c>
      <c r="C19" s="218"/>
      <c r="D19" s="218"/>
      <c r="E19" s="217" t="str">
        <f>CONCATENATE('Input A'!C27, " ", 'Input A'!E27)</f>
        <v>Mampu menguasai diagnostik kesulitan belajar, kedudukan DKB dalam pembelajaran dan metode dan  alat  yang digunakan untuk mendiagnosis kesulitan belajar</v>
      </c>
      <c r="F19" s="217"/>
      <c r="G19" s="217"/>
      <c r="H19" s="217"/>
    </row>
    <row r="20" spans="1:8" ht="15" customHeight="1" x14ac:dyDescent="0.25">
      <c r="A20" s="206"/>
      <c r="B20" s="218" t="s">
        <v>13</v>
      </c>
      <c r="C20" s="218"/>
      <c r="D20" s="218"/>
      <c r="E20" s="217" t="str">
        <f>CONCATENATE('Input A'!C28, " ", 'Input A'!E28)</f>
        <v>Mampu menguasai konsep dasar dan prosedur  pengajaran remedial</v>
      </c>
      <c r="F20" s="217"/>
      <c r="G20" s="217"/>
      <c r="H20" s="217"/>
    </row>
    <row r="21" spans="1:8" ht="15" customHeight="1" x14ac:dyDescent="0.25">
      <c r="A21" s="206"/>
      <c r="B21" s="218" t="s">
        <v>14</v>
      </c>
      <c r="C21" s="218"/>
      <c r="D21" s="218"/>
      <c r="E21" s="217" t="str">
        <f>CONCATENATE('Input A'!C29, " ", 'Input A'!E29)</f>
        <v xml:space="preserve"> </v>
      </c>
      <c r="F21" s="217"/>
      <c r="G21" s="217"/>
      <c r="H21" s="217"/>
    </row>
    <row r="22" spans="1:8" ht="15" customHeight="1" x14ac:dyDescent="0.25">
      <c r="A22" s="207"/>
      <c r="B22" s="218" t="s">
        <v>15</v>
      </c>
      <c r="C22" s="218"/>
      <c r="D22" s="218"/>
      <c r="E22" s="217" t="str">
        <f>CONCATENATE('Input A'!C30, " ", 'Input A'!E30)</f>
        <v xml:space="preserve"> </v>
      </c>
      <c r="F22" s="217"/>
      <c r="G22" s="217"/>
      <c r="H22" s="217"/>
    </row>
    <row r="23" spans="1:8" ht="89.25" customHeight="1" x14ac:dyDescent="0.25">
      <c r="A23" s="148" t="s">
        <v>16</v>
      </c>
      <c r="B23" s="198" t="str">
        <f>'Input A'!D39</f>
        <v>Matakuliah ini termasuk Mata Kuliah Program Studi (MKPRODI). Matakuliah ini membahas konsep belajar, belajar tuntas dan kesulitan belajar, diagnostik kesulitan belajar, kedudukan DKB dalam pembelajaran dan metode dan  alat  yang digunakan untuk mendiagnosis kesulitan belajar, dan konsep dasar dan prosedur  pengajaran remedial. Melalui matakuliah ini, mahasiswa diharapkan mampu menguasai dan mengaplikasikan konsep belajar, belajar tuntas dan kesulitan belajar, diagnostik kesulitan belajar, kedudukan DKB dalam pembelajaran dan metode dan  alat  yang digunakan untuk mendiagnosis kesulitan belajar, dan konsep dasar dan prosedur  pengajaran remedial dalam upaya mendidik dan memberikan layanan bimbingan dan konseling.</v>
      </c>
      <c r="C23" s="198"/>
      <c r="D23" s="198"/>
      <c r="E23" s="198"/>
      <c r="F23" s="198"/>
      <c r="G23" s="198"/>
      <c r="H23" s="198"/>
    </row>
    <row r="24" spans="1:8" ht="15" customHeight="1" x14ac:dyDescent="0.25">
      <c r="A24" s="199" t="s">
        <v>26</v>
      </c>
      <c r="B24" s="189" t="s">
        <v>95</v>
      </c>
      <c r="C24" s="189"/>
      <c r="D24" s="189"/>
      <c r="E24" s="194" t="str">
        <f>'Input A'!D65</f>
        <v>Pendahuluan mengenai materi-materi pokok yang dipelajari</v>
      </c>
      <c r="F24" s="194"/>
      <c r="G24" s="194"/>
      <c r="H24" s="195"/>
    </row>
    <row r="25" spans="1:8" ht="15" customHeight="1" x14ac:dyDescent="0.25">
      <c r="A25" s="199"/>
      <c r="B25" s="190" t="s">
        <v>96</v>
      </c>
      <c r="C25" s="190"/>
      <c r="D25" s="190"/>
      <c r="E25" s="196" t="str">
        <f>'Input A'!D66</f>
        <v>Konsep Perilaku Belajar</v>
      </c>
      <c r="F25" s="196"/>
      <c r="G25" s="196"/>
      <c r="H25" s="197"/>
    </row>
    <row r="26" spans="1:8" ht="15" customHeight="1" x14ac:dyDescent="0.25">
      <c r="A26" s="199"/>
      <c r="B26" s="190" t="s">
        <v>97</v>
      </c>
      <c r="C26" s="190"/>
      <c r="D26" s="190"/>
      <c r="E26" s="196" t="str">
        <f>'Input A'!D67</f>
        <v xml:space="preserve">Konsep Kesulitan Belajar </v>
      </c>
      <c r="F26" s="196"/>
      <c r="G26" s="196"/>
      <c r="H26" s="197"/>
    </row>
    <row r="27" spans="1:8" ht="15" customHeight="1" x14ac:dyDescent="0.25">
      <c r="A27" s="199"/>
      <c r="B27" s="190" t="s">
        <v>98</v>
      </c>
      <c r="C27" s="190"/>
      <c r="D27" s="190"/>
      <c r="E27" s="196" t="str">
        <f>'Input A'!D68</f>
        <v>Diagnostik Kesulitan Belajar</v>
      </c>
      <c r="F27" s="196"/>
      <c r="G27" s="196"/>
      <c r="H27" s="197"/>
    </row>
    <row r="28" spans="1:8" ht="15" customHeight="1" x14ac:dyDescent="0.25">
      <c r="A28" s="199"/>
      <c r="B28" s="190" t="s">
        <v>99</v>
      </c>
      <c r="C28" s="190"/>
      <c r="D28" s="190"/>
      <c r="E28" s="196" t="str">
        <f>'Input A'!D69</f>
        <v>Prosedur dan teknik Diagnostik Kesulitan Belajar</v>
      </c>
      <c r="F28" s="196"/>
      <c r="G28" s="196"/>
      <c r="H28" s="197"/>
    </row>
    <row r="29" spans="1:8" ht="15" customHeight="1" x14ac:dyDescent="0.25">
      <c r="A29" s="199"/>
      <c r="B29" s="190" t="s">
        <v>100</v>
      </c>
      <c r="C29" s="190"/>
      <c r="D29" s="190"/>
      <c r="E29" s="196" t="str">
        <f>'Input A'!D70</f>
        <v xml:space="preserve">Mengembangkan Alat kesulitan Belajar </v>
      </c>
      <c r="F29" s="196"/>
      <c r="G29" s="196"/>
      <c r="H29" s="197"/>
    </row>
    <row r="30" spans="1:8" ht="15" customHeight="1" x14ac:dyDescent="0.25">
      <c r="A30" s="199"/>
      <c r="B30" s="190" t="s">
        <v>101</v>
      </c>
      <c r="C30" s="190"/>
      <c r="D30" s="190"/>
      <c r="E30" s="196" t="str">
        <f>'Input A'!D71</f>
        <v xml:space="preserve">Prosedur Pelaknasaan Kesulitan Belajar </v>
      </c>
      <c r="F30" s="196"/>
      <c r="G30" s="196"/>
      <c r="H30" s="197"/>
    </row>
    <row r="31" spans="1:8" ht="15" customHeight="1" x14ac:dyDescent="0.25">
      <c r="A31" s="199"/>
      <c r="B31" s="190" t="s">
        <v>102</v>
      </c>
      <c r="C31" s="190"/>
      <c r="D31" s="190"/>
      <c r="E31" s="190" t="str">
        <f>'Input A'!D72</f>
        <v>Ujian Tengah Semester (UTS)</v>
      </c>
      <c r="F31" s="190"/>
      <c r="G31" s="190"/>
      <c r="H31" s="220"/>
    </row>
    <row r="32" spans="1:8" ht="15" customHeight="1" x14ac:dyDescent="0.25">
      <c r="A32" s="199"/>
      <c r="B32" s="190" t="s">
        <v>103</v>
      </c>
      <c r="C32" s="190"/>
      <c r="D32" s="190"/>
      <c r="E32" s="196" t="str">
        <f>'Input A'!D73</f>
        <v xml:space="preserve">Konsep Pengajaran Remedial </v>
      </c>
      <c r="F32" s="196"/>
      <c r="G32" s="196"/>
      <c r="H32" s="197"/>
    </row>
    <row r="33" spans="1:10" ht="15" customHeight="1" x14ac:dyDescent="0.25">
      <c r="A33" s="199"/>
      <c r="B33" s="190" t="s">
        <v>104</v>
      </c>
      <c r="C33" s="190"/>
      <c r="D33" s="190"/>
      <c r="E33" s="196" t="str">
        <f>'Input A'!D74</f>
        <v xml:space="preserve">Prosedur Pelaksanaan Pengajaran Remedial </v>
      </c>
      <c r="F33" s="196"/>
      <c r="G33" s="196"/>
      <c r="H33" s="197"/>
      <c r="J33" s="145"/>
    </row>
    <row r="34" spans="1:10" ht="15" customHeight="1" x14ac:dyDescent="0.25">
      <c r="A34" s="199"/>
      <c r="B34" s="149" t="s">
        <v>105</v>
      </c>
      <c r="C34" s="149"/>
      <c r="D34" s="149"/>
      <c r="E34" s="196" t="str">
        <f>'Input A'!D75</f>
        <v xml:space="preserve">Konsep RPI Untuk Pembelajaran Remedial </v>
      </c>
      <c r="F34" s="196"/>
      <c r="G34" s="196"/>
      <c r="H34" s="197"/>
    </row>
    <row r="35" spans="1:10" ht="15" customHeight="1" x14ac:dyDescent="0.25">
      <c r="A35" s="199"/>
      <c r="B35" s="149" t="s">
        <v>106</v>
      </c>
      <c r="C35" s="149"/>
      <c r="D35" s="149"/>
      <c r="E35" s="196" t="str">
        <f>'Input A'!D76</f>
        <v>Praktek Menyusun RPI</v>
      </c>
      <c r="F35" s="196"/>
      <c r="G35" s="196"/>
      <c r="H35" s="197"/>
    </row>
    <row r="36" spans="1:10" ht="15" customHeight="1" x14ac:dyDescent="0.25">
      <c r="A36" s="199"/>
      <c r="B36" s="149" t="s">
        <v>107</v>
      </c>
      <c r="C36" s="149"/>
      <c r="D36" s="149"/>
      <c r="E36" s="196" t="str">
        <f>'Input A'!D77</f>
        <v>Kesesuaian antara DKB, RPI dan Pengajaran Remedial</v>
      </c>
      <c r="F36" s="196"/>
      <c r="G36" s="196"/>
      <c r="H36" s="197"/>
    </row>
    <row r="37" spans="1:10" ht="15" customHeight="1" x14ac:dyDescent="0.25">
      <c r="A37" s="199"/>
      <c r="B37" s="149" t="s">
        <v>108</v>
      </c>
      <c r="C37" s="149"/>
      <c r="D37" s="149"/>
      <c r="E37" s="196" t="str">
        <f>'Input A'!D78</f>
        <v xml:space="preserve">Sistematika Penyusunan Laporan Pelaksanaan Diagnostik </v>
      </c>
      <c r="F37" s="196"/>
      <c r="G37" s="196"/>
      <c r="H37" s="197"/>
    </row>
    <row r="38" spans="1:10" ht="15" customHeight="1" x14ac:dyDescent="0.25">
      <c r="A38" s="199"/>
      <c r="B38" s="190" t="s">
        <v>109</v>
      </c>
      <c r="C38" s="190"/>
      <c r="D38" s="190"/>
      <c r="E38" s="196" t="str">
        <f>'Input A'!D79</f>
        <v xml:space="preserve">Refleksi Proses Perkuliahan </v>
      </c>
      <c r="F38" s="196"/>
      <c r="G38" s="196"/>
      <c r="H38" s="197"/>
    </row>
    <row r="39" spans="1:10" ht="15" customHeight="1" x14ac:dyDescent="0.25">
      <c r="A39" s="199"/>
      <c r="B39" s="190" t="s">
        <v>110</v>
      </c>
      <c r="C39" s="190"/>
      <c r="D39" s="190"/>
      <c r="E39" s="190" t="str">
        <f>'Input A'!D80</f>
        <v>Ujian Akhir Semester (UAS)</v>
      </c>
      <c r="F39" s="190"/>
      <c r="G39" s="190"/>
      <c r="H39" s="220"/>
    </row>
    <row r="40" spans="1:10" ht="21" customHeight="1" x14ac:dyDescent="0.25">
      <c r="A40" s="202" t="s">
        <v>17</v>
      </c>
      <c r="B40" s="213" t="s">
        <v>18</v>
      </c>
      <c r="C40" s="214"/>
      <c r="D40" s="214"/>
      <c r="E40" s="214"/>
      <c r="F40" s="214"/>
      <c r="G40" s="214"/>
      <c r="H40" s="215"/>
    </row>
    <row r="41" spans="1:10" ht="15" customHeight="1" x14ac:dyDescent="0.25">
      <c r="A41" s="203"/>
      <c r="B41" s="208" t="str">
        <f>'Input A'!D89</f>
        <v>Blackhurst  &amp; Bendine  (1981). An  Introductions  to Special  Education,  New  York: Liitle Brown &amp; Company</v>
      </c>
      <c r="C41" s="208"/>
      <c r="D41" s="208"/>
      <c r="E41" s="208"/>
      <c r="F41" s="208"/>
      <c r="G41" s="208"/>
      <c r="H41" s="208"/>
    </row>
    <row r="42" spans="1:10" ht="15" customHeight="1" x14ac:dyDescent="0.25">
      <c r="A42" s="203"/>
      <c r="B42" s="208">
        <f>'Input A'!D90</f>
        <v>0</v>
      </c>
      <c r="C42" s="208"/>
      <c r="D42" s="208"/>
      <c r="E42" s="208"/>
      <c r="F42" s="208"/>
      <c r="G42" s="208"/>
      <c r="H42" s="208"/>
    </row>
    <row r="43" spans="1:10" ht="15" customHeight="1" x14ac:dyDescent="0.25">
      <c r="A43" s="203"/>
      <c r="B43" s="208">
        <f>'Input A'!D91</f>
        <v>0</v>
      </c>
      <c r="C43" s="208"/>
      <c r="D43" s="208"/>
      <c r="E43" s="208"/>
      <c r="F43" s="208"/>
      <c r="G43" s="208"/>
      <c r="H43" s="208"/>
    </row>
    <row r="44" spans="1:10" ht="21" customHeight="1" x14ac:dyDescent="0.25">
      <c r="A44" s="203"/>
      <c r="B44" s="213" t="s">
        <v>19</v>
      </c>
      <c r="C44" s="214"/>
      <c r="D44" s="214"/>
      <c r="E44" s="214"/>
      <c r="F44" s="214"/>
      <c r="G44" s="214"/>
      <c r="H44" s="215"/>
    </row>
    <row r="45" spans="1:10" ht="15" customHeight="1" x14ac:dyDescent="0.25">
      <c r="A45" s="203"/>
      <c r="B45" s="208" t="str">
        <f>'Input A'!D93</f>
        <v>Mulyono, Abdurrahman  (1996).  Pendidikan Bagi Anak  berkesulitan Belajar. Jakarta: Depdikbud Dirjen Dikti</v>
      </c>
      <c r="C45" s="208"/>
      <c r="D45" s="208"/>
      <c r="E45" s="208"/>
      <c r="F45" s="208"/>
      <c r="G45" s="208"/>
      <c r="H45" s="208"/>
    </row>
    <row r="46" spans="1:10" ht="15" customHeight="1" x14ac:dyDescent="0.25">
      <c r="A46" s="203"/>
      <c r="B46" s="208">
        <f>'Input A'!D94</f>
        <v>0</v>
      </c>
      <c r="C46" s="208"/>
      <c r="D46" s="208"/>
      <c r="E46" s="208"/>
      <c r="F46" s="208"/>
      <c r="G46" s="208"/>
      <c r="H46" s="208"/>
    </row>
    <row r="47" spans="1:10" ht="15" customHeight="1" x14ac:dyDescent="0.25">
      <c r="A47" s="203"/>
      <c r="B47" s="208">
        <f>'Input A'!D95</f>
        <v>0</v>
      </c>
      <c r="C47" s="208"/>
      <c r="D47" s="208"/>
      <c r="E47" s="208"/>
      <c r="F47" s="208"/>
      <c r="G47" s="208"/>
      <c r="H47" s="208"/>
    </row>
    <row r="48" spans="1:10" ht="15" customHeight="1" x14ac:dyDescent="0.25">
      <c r="A48" s="203"/>
      <c r="B48" s="208">
        <f>'Input A'!D96</f>
        <v>0</v>
      </c>
      <c r="C48" s="208"/>
      <c r="D48" s="208"/>
      <c r="E48" s="208"/>
      <c r="F48" s="208"/>
      <c r="G48" s="208"/>
      <c r="H48" s="208"/>
    </row>
    <row r="49" spans="1:8" ht="15" customHeight="1" x14ac:dyDescent="0.25">
      <c r="A49" s="203"/>
      <c r="B49" s="208">
        <f>'Input A'!D97</f>
        <v>0</v>
      </c>
      <c r="C49" s="208"/>
      <c r="D49" s="208"/>
      <c r="E49" s="208"/>
      <c r="F49" s="208"/>
      <c r="G49" s="208"/>
      <c r="H49" s="208"/>
    </row>
    <row r="50" spans="1:8" ht="15" customHeight="1" x14ac:dyDescent="0.25">
      <c r="A50" s="203"/>
      <c r="B50" s="208">
        <f>'Input A'!D98</f>
        <v>0</v>
      </c>
      <c r="C50" s="208"/>
      <c r="D50" s="208"/>
      <c r="E50" s="208"/>
      <c r="F50" s="208"/>
      <c r="G50" s="208"/>
      <c r="H50" s="208"/>
    </row>
    <row r="51" spans="1:8" ht="15" customHeight="1" x14ac:dyDescent="0.25">
      <c r="A51" s="204"/>
      <c r="B51" s="208">
        <f>'Input A'!D99</f>
        <v>0</v>
      </c>
      <c r="C51" s="208"/>
      <c r="D51" s="208"/>
      <c r="E51" s="208"/>
      <c r="F51" s="208"/>
      <c r="G51" s="208"/>
      <c r="H51" s="208"/>
    </row>
    <row r="52" spans="1:8" ht="15.75" customHeight="1" x14ac:dyDescent="0.25">
      <c r="A52" s="219" t="s">
        <v>20</v>
      </c>
      <c r="B52" s="213" t="s">
        <v>21</v>
      </c>
      <c r="C52" s="214"/>
      <c r="D52" s="214"/>
      <c r="E52" s="215"/>
      <c r="F52" s="213" t="s">
        <v>22</v>
      </c>
      <c r="G52" s="214"/>
      <c r="H52" s="215"/>
    </row>
    <row r="53" spans="1:8" ht="15.75" customHeight="1" x14ac:dyDescent="0.25">
      <c r="A53" s="219"/>
      <c r="B53" s="216" t="str">
        <f>'Input A'!D102</f>
        <v>MS. Power Point</v>
      </c>
      <c r="C53" s="216"/>
      <c r="D53" s="216"/>
      <c r="E53" s="216"/>
      <c r="F53" s="221" t="str">
        <f>'Input A'!D106</f>
        <v>Notebook</v>
      </c>
      <c r="G53" s="222"/>
      <c r="H53" s="223"/>
    </row>
    <row r="54" spans="1:8" ht="15.75" customHeight="1" x14ac:dyDescent="0.25">
      <c r="A54" s="219"/>
      <c r="B54" s="216">
        <f>'Input A'!D103</f>
        <v>0</v>
      </c>
      <c r="C54" s="216"/>
      <c r="D54" s="216"/>
      <c r="E54" s="216"/>
      <c r="F54" s="221" t="str">
        <f>'Input A'!D107</f>
        <v>Proyektor</v>
      </c>
      <c r="G54" s="222"/>
      <c r="H54" s="223"/>
    </row>
    <row r="55" spans="1:8" ht="15.75" customHeight="1" x14ac:dyDescent="0.25">
      <c r="A55" s="219"/>
      <c r="B55" s="216">
        <f>'Input A'!D104</f>
        <v>0</v>
      </c>
      <c r="C55" s="216"/>
      <c r="D55" s="216"/>
      <c r="E55" s="216"/>
      <c r="F55" s="210">
        <f>'Input A'!D108</f>
        <v>0</v>
      </c>
      <c r="G55" s="211"/>
      <c r="H55" s="212"/>
    </row>
    <row r="56" spans="1:8" ht="25.5" customHeight="1" x14ac:dyDescent="0.25">
      <c r="A56" s="150" t="s">
        <v>112</v>
      </c>
      <c r="B56" s="209" t="str">
        <f>'Input A'!D110</f>
        <v>Dea Siti Ruhansih, M.Pd.</v>
      </c>
      <c r="C56" s="209"/>
      <c r="D56" s="209"/>
      <c r="E56" s="209"/>
      <c r="F56" s="209"/>
      <c r="G56" s="209"/>
      <c r="H56" s="209"/>
    </row>
    <row r="57" spans="1:8" x14ac:dyDescent="0.25">
      <c r="A57" s="151" t="s">
        <v>111</v>
      </c>
      <c r="B57" s="201">
        <f>'Input A'!D112</f>
        <v>0</v>
      </c>
      <c r="C57" s="201"/>
      <c r="D57" s="201"/>
      <c r="E57" s="201"/>
      <c r="F57" s="201"/>
      <c r="G57" s="201"/>
      <c r="H57" s="201"/>
    </row>
  </sheetData>
  <sheetProtection selectLockedCells="1"/>
  <mergeCells count="82">
    <mergeCell ref="A3:D7"/>
    <mergeCell ref="G4:H4"/>
    <mergeCell ref="G5:H5"/>
    <mergeCell ref="B18:D18"/>
    <mergeCell ref="G6:H6"/>
    <mergeCell ref="E18:H18"/>
    <mergeCell ref="B14:H14"/>
    <mergeCell ref="B15:H15"/>
    <mergeCell ref="B55:E55"/>
    <mergeCell ref="A52:A55"/>
    <mergeCell ref="E29:H29"/>
    <mergeCell ref="E30:H30"/>
    <mergeCell ref="E31:H31"/>
    <mergeCell ref="F52:H52"/>
    <mergeCell ref="B51:H51"/>
    <mergeCell ref="E39:H39"/>
    <mergeCell ref="B46:H46"/>
    <mergeCell ref="B54:E54"/>
    <mergeCell ref="F54:H54"/>
    <mergeCell ref="E33:H33"/>
    <mergeCell ref="E34:H34"/>
    <mergeCell ref="B39:D39"/>
    <mergeCell ref="F53:H53"/>
    <mergeCell ref="E22:H22"/>
    <mergeCell ref="B22:D22"/>
    <mergeCell ref="E21:H21"/>
    <mergeCell ref="E26:H26"/>
    <mergeCell ref="B21:D21"/>
    <mergeCell ref="E19:H19"/>
    <mergeCell ref="B8:H8"/>
    <mergeCell ref="B17:H17"/>
    <mergeCell ref="B19:D19"/>
    <mergeCell ref="B20:D20"/>
    <mergeCell ref="E20:H20"/>
    <mergeCell ref="B56:H56"/>
    <mergeCell ref="F55:H55"/>
    <mergeCell ref="B52:E52"/>
    <mergeCell ref="B27:D27"/>
    <mergeCell ref="B40:H40"/>
    <mergeCell ref="B44:H44"/>
    <mergeCell ref="B28:D28"/>
    <mergeCell ref="B29:D29"/>
    <mergeCell ref="B30:D30"/>
    <mergeCell ref="B32:D32"/>
    <mergeCell ref="B50:H50"/>
    <mergeCell ref="E28:H28"/>
    <mergeCell ref="E27:H27"/>
    <mergeCell ref="E35:H35"/>
    <mergeCell ref="E32:H32"/>
    <mergeCell ref="B53:E53"/>
    <mergeCell ref="B57:H57"/>
    <mergeCell ref="A40:A51"/>
    <mergeCell ref="A8:A22"/>
    <mergeCell ref="B42:H42"/>
    <mergeCell ref="B43:H43"/>
    <mergeCell ref="B45:H45"/>
    <mergeCell ref="B47:H47"/>
    <mergeCell ref="B48:H48"/>
    <mergeCell ref="B49:H49"/>
    <mergeCell ref="B41:H41"/>
    <mergeCell ref="B38:D38"/>
    <mergeCell ref="B33:D33"/>
    <mergeCell ref="B31:D31"/>
    <mergeCell ref="E36:H36"/>
    <mergeCell ref="E37:H37"/>
    <mergeCell ref="E38:H38"/>
    <mergeCell ref="A1:H1"/>
    <mergeCell ref="G7:H7"/>
    <mergeCell ref="B24:D24"/>
    <mergeCell ref="B25:D25"/>
    <mergeCell ref="B26:D26"/>
    <mergeCell ref="B9:H9"/>
    <mergeCell ref="B10:H10"/>
    <mergeCell ref="B11:H11"/>
    <mergeCell ref="B12:H12"/>
    <mergeCell ref="B13:H13"/>
    <mergeCell ref="B16:H16"/>
    <mergeCell ref="E24:H24"/>
    <mergeCell ref="E25:H25"/>
    <mergeCell ref="B23:H23"/>
    <mergeCell ref="A24:A39"/>
    <mergeCell ref="A2:D2"/>
  </mergeCells>
  <pageMargins left="0.59055118110236227" right="0.59055118110236227" top="0.98425196850393704" bottom="0.39370078740157483" header="0.31496062992125984" footer="0.31496062992125984"/>
  <pageSetup paperSize="9" scale="81" fitToHeight="2" orientation="landscape" horizontalDpi="0" verticalDpi="0" r:id="rId1"/>
  <rowBreaks count="1" manualBreakCount="1">
    <brk id="23"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9"/>
  <sheetViews>
    <sheetView tabSelected="1" view="pageBreakPreview" topLeftCell="A17" zoomScale="70" zoomScaleNormal="100" zoomScaleSheetLayoutView="70" workbookViewId="0">
      <selection activeCell="D4" sqref="D4"/>
    </sheetView>
  </sheetViews>
  <sheetFormatPr defaultRowHeight="15" x14ac:dyDescent="0.25"/>
  <cols>
    <col min="1" max="1" width="9.140625" style="138"/>
    <col min="2" max="3" width="27.7109375" style="39" customWidth="1"/>
    <col min="4" max="4" width="18.85546875" style="39" customWidth="1"/>
    <col min="5" max="5" width="9.42578125" style="39" customWidth="1"/>
    <col min="6" max="6" width="18" style="39" customWidth="1"/>
    <col min="7" max="8" width="24" style="39" customWidth="1"/>
    <col min="9" max="9" width="15" style="39" customWidth="1"/>
    <col min="10" max="16384" width="9.140625" style="39"/>
  </cols>
  <sheetData>
    <row r="1" spans="1:9" x14ac:dyDescent="0.25">
      <c r="A1" s="228" t="s">
        <v>25</v>
      </c>
      <c r="B1" s="228" t="s">
        <v>50</v>
      </c>
      <c r="C1" s="228" t="s">
        <v>27</v>
      </c>
      <c r="D1" s="228" t="s">
        <v>28</v>
      </c>
      <c r="E1" s="228" t="s">
        <v>29</v>
      </c>
      <c r="F1" s="228" t="s">
        <v>30</v>
      </c>
      <c r="G1" s="227" t="s">
        <v>34</v>
      </c>
      <c r="H1" s="227"/>
      <c r="I1" s="227"/>
    </row>
    <row r="2" spans="1:9" s="131" customFormat="1" x14ac:dyDescent="0.25">
      <c r="A2" s="228"/>
      <c r="B2" s="228"/>
      <c r="C2" s="228"/>
      <c r="D2" s="228"/>
      <c r="E2" s="228"/>
      <c r="F2" s="228"/>
      <c r="G2" s="130" t="s">
        <v>31</v>
      </c>
      <c r="H2" s="130" t="s">
        <v>32</v>
      </c>
      <c r="I2" s="130" t="s">
        <v>33</v>
      </c>
    </row>
    <row r="3" spans="1:9" x14ac:dyDescent="0.25">
      <c r="A3" s="132" t="s">
        <v>36</v>
      </c>
      <c r="B3" s="132" t="s">
        <v>37</v>
      </c>
      <c r="C3" s="132" t="s">
        <v>38</v>
      </c>
      <c r="D3" s="132" t="s">
        <v>39</v>
      </c>
      <c r="E3" s="132" t="s">
        <v>40</v>
      </c>
      <c r="F3" s="132" t="s">
        <v>41</v>
      </c>
      <c r="G3" s="132" t="s">
        <v>42</v>
      </c>
      <c r="H3" s="132" t="s">
        <v>43</v>
      </c>
      <c r="I3" s="132" t="s">
        <v>44</v>
      </c>
    </row>
    <row r="4" spans="1:9" ht="112.5" customHeight="1" x14ac:dyDescent="0.25">
      <c r="A4" s="133">
        <v>1</v>
      </c>
      <c r="B4" s="134" t="str">
        <f>CONCATENATE('Input B'!C4, " ", 'Input B'!D4)</f>
        <v>Mahasiswa mampu menjelaskan pendahuluan mengenai materi-materi pokok yang dipelajari</v>
      </c>
      <c r="C4" s="135" t="str">
        <f>'Input B'!E4</f>
        <v>Pendahuluan mengenai materi-materi pokok yang dipelajari</v>
      </c>
      <c r="D4" s="136" t="str">
        <f>CONCATENATE('Input B'!F4, CHAR(10), 'Input B'!G4, CHAR(10), 'Input B'!H4)</f>
        <v xml:space="preserve">Ceramah
Tanya jawab
</v>
      </c>
      <c r="E4" s="135" t="str">
        <f>CONCATENATE('Input B'!I4, "x", "(",'Input B'!J4, "x", 'Input B'!K4, ")")</f>
        <v>1x(2x50")</v>
      </c>
      <c r="F4" s="135" t="str">
        <f>CONCATENATE('Input B'!L4, CHAR(10), 'Input B'!M4, CHAR(10), 'Input B'!N4)</f>
        <v xml:space="preserve">Mengkaji
</v>
      </c>
      <c r="G4" s="136" t="str">
        <f>CONCATENATE('Input B'!O4, CHAR(10), 'Input B'!P4)</f>
        <v xml:space="preserve">
</v>
      </c>
      <c r="H4" s="135" t="str">
        <f>CONCATENATE('Input B'!Q4, CHAR(10), 'Input B'!R4)</f>
        <v xml:space="preserve">
</v>
      </c>
      <c r="I4" s="137">
        <f>'Input B'!S4</f>
        <v>3.8461538461538463</v>
      </c>
    </row>
    <row r="5" spans="1:9" ht="112.5" customHeight="1" x14ac:dyDescent="0.25">
      <c r="A5" s="133">
        <v>2</v>
      </c>
      <c r="B5" s="134" t="str">
        <f>CONCATENATE('Input B'!C5, " ", 'Input B'!D5)</f>
        <v>Mahasiswa mampu menjelaskan konsep perilaku belajar</v>
      </c>
      <c r="C5" s="135" t="str">
        <f>'Input B'!E5</f>
        <v>Konsep Perilaku Belajar</v>
      </c>
      <c r="D5" s="136" t="str">
        <f>CONCATENATE('Input B'!F5, CHAR(10), 'Input B'!G5, CHAR(10), 'Input B'!H5)</f>
        <v xml:space="preserve">Ceramah
Tanya jawab
</v>
      </c>
      <c r="E5" s="135" t="str">
        <f>CONCATENATE('Input B'!I5, "x", "(",'Input B'!J5, "x", 'Input B'!K5, ")")</f>
        <v>1x(2x50")</v>
      </c>
      <c r="F5" s="135" t="str">
        <f>CONCATENATE('Input B'!L5, CHAR(10), 'Input B'!M5, CHAR(10), 'Input B'!N5)</f>
        <v xml:space="preserve">Mengkaji
Menyimpulkan
</v>
      </c>
      <c r="G5" s="136" t="str">
        <f>CONCATENATE('Input B'!O5, CHAR(10), 'Input B'!P5)</f>
        <v>Mind mapping
Resume</v>
      </c>
      <c r="H5" s="135" t="str">
        <f>CONCATENATE('Input B'!Q5, CHAR(10), 'Input B'!R5)</f>
        <v>Ketepatan dalam menjelaskan
Ketepatan dalam menjawab</v>
      </c>
      <c r="I5" s="137">
        <f>'Input B'!S5</f>
        <v>3.8461538461538463</v>
      </c>
    </row>
    <row r="6" spans="1:9" ht="112.5" customHeight="1" x14ac:dyDescent="0.25">
      <c r="A6" s="133">
        <v>3</v>
      </c>
      <c r="B6" s="134" t="str">
        <f>CONCATENATE('Input B'!C6, " ", 'Input B'!D6)</f>
        <v xml:space="preserve">Mahasiswa mampu menjelaskan konsep kesulitan belajar </v>
      </c>
      <c r="C6" s="135" t="str">
        <f>'Input B'!E6</f>
        <v xml:space="preserve">Konsep Kesulitan Belajar </v>
      </c>
      <c r="D6" s="136" t="str">
        <f>CONCATENATE('Input B'!F6, CHAR(10), 'Input B'!G6, CHAR(10), 'Input B'!H6)</f>
        <v xml:space="preserve">Ceramah
Tanya jawab
</v>
      </c>
      <c r="E6" s="135" t="str">
        <f>CONCATENATE('Input B'!I6, "x", "(",'Input B'!J6, "x", 'Input B'!K6, ")")</f>
        <v>1x(2x50")</v>
      </c>
      <c r="F6" s="135" t="str">
        <f>CONCATENATE('Input B'!L6, CHAR(10), 'Input B'!M6, CHAR(10), 'Input B'!N6)</f>
        <v xml:space="preserve">Mengkaji
Menyimpulkan
</v>
      </c>
      <c r="G6" s="136" t="str">
        <f>CONCATENATE('Input B'!O6, CHAR(10), 'Input B'!P6)</f>
        <v>Mind mapping
Resume</v>
      </c>
      <c r="H6" s="135" t="str">
        <f>CONCATENATE('Input B'!Q6, CHAR(10), 'Input B'!R6)</f>
        <v>Ketepatan dalam menjelaskan
Ketepatan dalam menjawab</v>
      </c>
      <c r="I6" s="137">
        <f>'Input B'!S6</f>
        <v>3.8461538461538463</v>
      </c>
    </row>
    <row r="7" spans="1:9" ht="112.5" customHeight="1" x14ac:dyDescent="0.25">
      <c r="A7" s="133">
        <v>4</v>
      </c>
      <c r="B7" s="134" t="str">
        <f>CONCATENATE('Input B'!C7, " ", 'Input B'!D7)</f>
        <v>Mahasiswa mampu menjelaskan diagnostik kesulitan belajar</v>
      </c>
      <c r="C7" s="135" t="str">
        <f>'Input B'!E7</f>
        <v>Diagnostik Kesulitan Belajar</v>
      </c>
      <c r="D7" s="136" t="str">
        <f>CONCATENATE('Input B'!F7, CHAR(10), 'Input B'!G7, CHAR(10), 'Input B'!H7)</f>
        <v xml:space="preserve">Diskusi kelompok
Tanya jawab
</v>
      </c>
      <c r="E7" s="135" t="str">
        <f>CONCATENATE('Input B'!I7, "x", "(",'Input B'!J7, "x", 'Input B'!K7, ")")</f>
        <v>1x(2x50")</v>
      </c>
      <c r="F7" s="135" t="str">
        <f>CONCATENATE('Input B'!L7, CHAR(10), 'Input B'!M7, CHAR(10), 'Input B'!N7)</f>
        <v xml:space="preserve">Mempresentasikan 
Mendiskusikan
</v>
      </c>
      <c r="G7" s="136" t="str">
        <f>CONCATENATE('Input B'!O7, CHAR(10), 'Input B'!P7)</f>
        <v>Presentasi
Analisis kasus</v>
      </c>
      <c r="H7" s="135" t="str">
        <f>CONCATENATE('Input B'!Q7, CHAR(10), 'Input B'!R7)</f>
        <v>Ketepatan dalam menjelaskan
Ketepatan dalam menjawab</v>
      </c>
      <c r="I7" s="137">
        <f>'Input B'!S7</f>
        <v>3.8461538461538463</v>
      </c>
    </row>
    <row r="8" spans="1:9" ht="112.5" customHeight="1" x14ac:dyDescent="0.25">
      <c r="A8" s="133">
        <v>5</v>
      </c>
      <c r="B8" s="134" t="str">
        <f>CONCATENATE('Input B'!C8, " ", 'Input B'!D8)</f>
        <v>Mahasiswa mampu menjelaskan prosedur dan teknik diagnostik kesulitan belajar</v>
      </c>
      <c r="C8" s="135" t="str">
        <f>'Input B'!E8</f>
        <v>Prosedur dan teknik Diagnostik Kesulitan Belajar</v>
      </c>
      <c r="D8" s="136" t="str">
        <f>CONCATENATE('Input B'!F8, CHAR(10), 'Input B'!G8, CHAR(10), 'Input B'!H8)</f>
        <v xml:space="preserve">Diskusi kelompok
Tanya jawab
</v>
      </c>
      <c r="E8" s="135" t="str">
        <f>CONCATENATE('Input B'!I8, "x", "(",'Input B'!J8, "x", 'Input B'!K8, ")")</f>
        <v>1x(2x50")</v>
      </c>
      <c r="F8" s="135" t="str">
        <f>CONCATENATE('Input B'!L8, CHAR(10), 'Input B'!M8, CHAR(10), 'Input B'!N8)</f>
        <v xml:space="preserve">Mempresentasikan 
Mendiskusikan
</v>
      </c>
      <c r="G8" s="136" t="str">
        <f>CONCATENATE('Input B'!O8, CHAR(10), 'Input B'!P8)</f>
        <v>Presentasi
Analisis kasus</v>
      </c>
      <c r="H8" s="135" t="str">
        <f>CONCATENATE('Input B'!Q8, CHAR(10), 'Input B'!R8)</f>
        <v>Ketepatan dalam menjelaskan
Ketepatan dalam menjawab</v>
      </c>
      <c r="I8" s="137">
        <f>'Input B'!S8</f>
        <v>3.8461538461538463</v>
      </c>
    </row>
    <row r="9" spans="1:9" ht="112.5" customHeight="1" x14ac:dyDescent="0.25">
      <c r="A9" s="133">
        <v>6</v>
      </c>
      <c r="B9" s="134" t="str">
        <f>CONCATENATE('Input B'!C9, " ", 'Input B'!D9)</f>
        <v xml:space="preserve">Mahasiswa mampu menjelaskan mengembangkan alat kesulitan belajar </v>
      </c>
      <c r="C9" s="135" t="str">
        <f>'Input B'!E9</f>
        <v xml:space="preserve">Mengembangkan Alat kesulitan Belajar </v>
      </c>
      <c r="D9" s="136" t="str">
        <f>CONCATENATE('Input B'!F9, CHAR(10), 'Input B'!G9, CHAR(10), 'Input B'!H9)</f>
        <v xml:space="preserve">Diskusi kelompok
Tanya jawab
</v>
      </c>
      <c r="E9" s="135" t="str">
        <f>CONCATENATE('Input B'!I9, "x", "(",'Input B'!J9, "x", 'Input B'!K9, ")")</f>
        <v>1x(2x50")</v>
      </c>
      <c r="F9" s="135" t="str">
        <f>CONCATENATE('Input B'!L9, CHAR(10), 'Input B'!M9, CHAR(10), 'Input B'!N9)</f>
        <v xml:space="preserve">Mempresentasikan 
Mendiskusikan
</v>
      </c>
      <c r="G9" s="136" t="str">
        <f>CONCATENATE('Input B'!O9, CHAR(10), 'Input B'!P9)</f>
        <v>Presentasi
Analisis kasus</v>
      </c>
      <c r="H9" s="135" t="str">
        <f>CONCATENATE('Input B'!Q9, CHAR(10), 'Input B'!R9)</f>
        <v>Ketepatan dalam menjelaskan
Ketepatan dalam menjawab</v>
      </c>
      <c r="I9" s="137">
        <f>'Input B'!S9</f>
        <v>3.8461538461538463</v>
      </c>
    </row>
    <row r="10" spans="1:9" ht="112.5" customHeight="1" x14ac:dyDescent="0.25">
      <c r="A10" s="133">
        <v>7</v>
      </c>
      <c r="B10" s="134" t="str">
        <f>CONCATENATE('Input B'!C10, " ", 'Input B'!D10)</f>
        <v xml:space="preserve">Mahasiswa mampu menjelaskan prosedur pelaknasaan kesulitan belajar </v>
      </c>
      <c r="C10" s="135" t="str">
        <f>'Input B'!E10</f>
        <v xml:space="preserve">Prosedur Pelaknasaan Kesulitan Belajar </v>
      </c>
      <c r="D10" s="136" t="str">
        <f>CONCATENATE('Input B'!F10, CHAR(10), 'Input B'!G10, CHAR(10), 'Input B'!H10)</f>
        <v xml:space="preserve">Diskusi kelompok
Tanya jawab
</v>
      </c>
      <c r="E10" s="135" t="str">
        <f>CONCATENATE('Input B'!I10, "x", "(",'Input B'!J10, "x", 'Input B'!K10, ")")</f>
        <v>1x(2x50")</v>
      </c>
      <c r="F10" s="135" t="str">
        <f>CONCATENATE('Input B'!L10, CHAR(10), 'Input B'!M10, CHAR(10), 'Input B'!N10)</f>
        <v xml:space="preserve">Mempresentasikan 
Mendiskusikan
</v>
      </c>
      <c r="G10" s="136" t="str">
        <f>CONCATENATE('Input B'!O10, CHAR(10), 'Input B'!P10)</f>
        <v>Presentasi
Analisis kasus</v>
      </c>
      <c r="H10" s="135" t="str">
        <f>CONCATENATE('Input B'!Q10, CHAR(10), 'Input B'!R10)</f>
        <v>Ketepatan dalam menjelaskan
Ketepatan dalam menjawab</v>
      </c>
      <c r="I10" s="137">
        <f>'Input B'!S10</f>
        <v>3.8461538461538463</v>
      </c>
    </row>
    <row r="11" spans="1:9" ht="29.25" customHeight="1" x14ac:dyDescent="0.25">
      <c r="A11" s="133">
        <v>8</v>
      </c>
      <c r="B11" s="226" t="s">
        <v>48</v>
      </c>
      <c r="C11" s="226"/>
      <c r="D11" s="226"/>
      <c r="E11" s="226"/>
      <c r="F11" s="226"/>
      <c r="G11" s="226"/>
      <c r="H11" s="226"/>
      <c r="I11" s="137">
        <f>'Input B'!S11</f>
        <v>20</v>
      </c>
    </row>
    <row r="12" spans="1:9" ht="112.5" customHeight="1" x14ac:dyDescent="0.25">
      <c r="A12" s="133">
        <v>9</v>
      </c>
      <c r="B12" s="134" t="str">
        <f>CONCATENATE('Input B'!C12, " ", 'Input B'!D12)</f>
        <v xml:space="preserve">Mahasiswa mampu menjelaskan konsep pengajaran remedial </v>
      </c>
      <c r="C12" s="135" t="str">
        <f>'Input B'!E12</f>
        <v xml:space="preserve">Konsep Pengajaran Remedial </v>
      </c>
      <c r="D12" s="136" t="str">
        <f>CONCATENATE('Input B'!F12, CHAR(10), 'Input B'!G12, CHAR(10), 'Input B'!H12)</f>
        <v xml:space="preserve">Diskusi kelompok
Tanya jawab
</v>
      </c>
      <c r="E12" s="135" t="str">
        <f>CONCATENATE('Input B'!I12, "x", "(",'Input B'!J12, "x", 'Input B'!K12, ")")</f>
        <v>1x(2x50")</v>
      </c>
      <c r="F12" s="135" t="str">
        <f>CONCATENATE('Input B'!L12, CHAR(10), 'Input B'!M12, CHAR(10), 'Input B'!N12)</f>
        <v xml:space="preserve">Mempresentasikan 
Mendiskusikan
</v>
      </c>
      <c r="G12" s="136" t="str">
        <f>CONCATENATE('Input B'!O12, CHAR(10), 'Input B'!P12)</f>
        <v>Presentasi
Analisis kasus</v>
      </c>
      <c r="H12" s="135" t="str">
        <f>CONCATENATE('Input B'!Q12, CHAR(10), 'Input B'!R12)</f>
        <v>Ketepatan dalam menjelaskan
Ketepatan dalam menjawab</v>
      </c>
      <c r="I12" s="137">
        <f>'Input B'!S12</f>
        <v>3.8461538461538463</v>
      </c>
    </row>
    <row r="13" spans="1:9" ht="112.5" customHeight="1" x14ac:dyDescent="0.25">
      <c r="A13" s="133">
        <v>10</v>
      </c>
      <c r="B13" s="134" t="str">
        <f>CONCATENATE('Input B'!C13, " ", 'Input B'!D13)</f>
        <v xml:space="preserve">Mahasiswa mampu menjelaskan prosedur pelaksanaan pengajaran remedial </v>
      </c>
      <c r="C13" s="135" t="str">
        <f>'Input B'!E13</f>
        <v xml:space="preserve">Prosedur Pelaksanaan Pengajaran Remedial </v>
      </c>
      <c r="D13" s="136" t="str">
        <f>CONCATENATE('Input B'!F13, CHAR(10), 'Input B'!G13, CHAR(10), 'Input B'!H13)</f>
        <v xml:space="preserve">Diskusi kelompok
Tanya jawab
</v>
      </c>
      <c r="E13" s="135" t="str">
        <f>CONCATENATE('Input B'!I13, "x", "(",'Input B'!J13, "x", 'Input B'!K13, ")")</f>
        <v>1x(2x50")</v>
      </c>
      <c r="F13" s="135" t="str">
        <f>CONCATENATE('Input B'!L13, CHAR(10), 'Input B'!M13, CHAR(10), 'Input B'!N13)</f>
        <v xml:space="preserve">Mempresentasikan 
Mendiskusikan
</v>
      </c>
      <c r="G13" s="136" t="str">
        <f>CONCATENATE('Input B'!O13, CHAR(10), 'Input B'!P13)</f>
        <v>Presentasi
Analisis kasus</v>
      </c>
      <c r="H13" s="135" t="str">
        <f>CONCATENATE('Input B'!Q13, CHAR(10), 'Input B'!R13)</f>
        <v>Ketepatan dalam menjelaskan
Ketepatan dalam menjawab</v>
      </c>
      <c r="I13" s="137">
        <f>'Input B'!S13</f>
        <v>3.8461538461538463</v>
      </c>
    </row>
    <row r="14" spans="1:9" ht="112.5" customHeight="1" x14ac:dyDescent="0.25">
      <c r="A14" s="133">
        <v>11</v>
      </c>
      <c r="B14" s="134" t="str">
        <f>CONCATENATE('Input B'!C14, " ", 'Input B'!D14)</f>
        <v xml:space="preserve">Mahasiswa mampu menjelaskan konsep rpi untuk pembelajaran remedial </v>
      </c>
      <c r="C14" s="135" t="str">
        <f>'Input B'!E14</f>
        <v xml:space="preserve">Konsep RPI Untuk Pembelajaran Remedial </v>
      </c>
      <c r="D14" s="136" t="str">
        <f>CONCATENATE('Input B'!F14, CHAR(10), 'Input B'!G14, CHAR(10), 'Input B'!H14)</f>
        <v xml:space="preserve">Diskusi kelompok
Tanya jawab
</v>
      </c>
      <c r="E14" s="135" t="str">
        <f>CONCATENATE('Input B'!I14, "x", "(",'Input B'!J14, "x", 'Input B'!K14, ")")</f>
        <v>1x(2x50")</v>
      </c>
      <c r="F14" s="135" t="str">
        <f>CONCATENATE('Input B'!L14, CHAR(10), 'Input B'!M14, CHAR(10), 'Input B'!N14)</f>
        <v xml:space="preserve">Mempresentasikan 
Mendiskusikan
</v>
      </c>
      <c r="G14" s="136" t="str">
        <f>CONCATENATE('Input B'!O14, CHAR(10), 'Input B'!P14)</f>
        <v>Presentasi
Analisis kasus</v>
      </c>
      <c r="H14" s="135" t="str">
        <f>CONCATENATE('Input B'!Q14, CHAR(10), 'Input B'!R14)</f>
        <v>Ketepatan dalam menjelaskan
Ketepatan dalam menjawab</v>
      </c>
      <c r="I14" s="137">
        <f>'Input B'!S14</f>
        <v>3.8461538461538463</v>
      </c>
    </row>
    <row r="15" spans="1:9" ht="112.5" customHeight="1" x14ac:dyDescent="0.25">
      <c r="A15" s="133">
        <v>12</v>
      </c>
      <c r="B15" s="134" t="str">
        <f>CONCATENATE('Input B'!C15, " ", 'Input B'!D15)</f>
        <v>Mahasiswa mampu menjelaskan praktek menyusun rpi</v>
      </c>
      <c r="C15" s="135" t="str">
        <f>'Input B'!E15</f>
        <v>Praktek Menyusun RPI</v>
      </c>
      <c r="D15" s="136" t="str">
        <f>CONCATENATE('Input B'!F15, CHAR(10), 'Input B'!G15, CHAR(10), 'Input B'!H15)</f>
        <v xml:space="preserve">Diskusi kelompok
Tanya jawab
</v>
      </c>
      <c r="E15" s="135" t="str">
        <f>CONCATENATE('Input B'!I15, "x", "(",'Input B'!J15, "x", 'Input B'!K15, ")")</f>
        <v>1x(2x50")</v>
      </c>
      <c r="F15" s="135" t="str">
        <f>CONCATENATE('Input B'!L15, CHAR(10), 'Input B'!M15, CHAR(10), 'Input B'!N15)</f>
        <v xml:space="preserve">Mempresentasikan 
Mendiskusikan
</v>
      </c>
      <c r="G15" s="136" t="str">
        <f>CONCATENATE('Input B'!O15, CHAR(10), 'Input B'!P15)</f>
        <v>Presentasi
Analisis kasus</v>
      </c>
      <c r="H15" s="135" t="str">
        <f>CONCATENATE('Input B'!Q15, CHAR(10), 'Input B'!R15)</f>
        <v>Ketepatan dalam menjelaskan
Ketepatan dalam menjawab</v>
      </c>
      <c r="I15" s="137">
        <f>'Input B'!S15</f>
        <v>3.8461538461538463</v>
      </c>
    </row>
    <row r="16" spans="1:9" ht="112.5" customHeight="1" x14ac:dyDescent="0.25">
      <c r="A16" s="133">
        <v>13</v>
      </c>
      <c r="B16" s="134" t="str">
        <f>CONCATENATE('Input B'!C16, " ", 'Input B'!D16)</f>
        <v>Mahasiswa mampu menjelaskan kesesuaian antara dkb, rpi dan pengajaran remedial</v>
      </c>
      <c r="C16" s="135" t="str">
        <f>'Input B'!E16</f>
        <v>Kesesuaian antara DKB, RPI dan Pengajaran Remedial</v>
      </c>
      <c r="D16" s="136" t="str">
        <f>CONCATENATE('Input B'!F16, CHAR(10), 'Input B'!G16, CHAR(10), 'Input B'!H16)</f>
        <v xml:space="preserve">Diskusi kelompok
Tanya jawab
</v>
      </c>
      <c r="E16" s="135" t="str">
        <f>CONCATENATE('Input B'!I16, "x", "(",'Input B'!J16, "x", 'Input B'!K16, ")")</f>
        <v>1x(2x50")</v>
      </c>
      <c r="F16" s="135" t="str">
        <f>CONCATENATE('Input B'!L16, CHAR(10), 'Input B'!M16, CHAR(10), 'Input B'!N16)</f>
        <v xml:space="preserve">Mempresentasikan 
Mendiskusikan
</v>
      </c>
      <c r="G16" s="136" t="str">
        <f>CONCATENATE('Input B'!O16, CHAR(10), 'Input B'!P16)</f>
        <v>Presentasi
Analisis kasus</v>
      </c>
      <c r="H16" s="135" t="str">
        <f>CONCATENATE('Input B'!Q16, CHAR(10), 'Input B'!R16)</f>
        <v>Ketepatan dalam menjelaskan
Ketepatan dalam menjawab</v>
      </c>
      <c r="I16" s="137">
        <f>'Input B'!S16</f>
        <v>3.8461538461538463</v>
      </c>
    </row>
    <row r="17" spans="1:9" ht="112.5" customHeight="1" x14ac:dyDescent="0.25">
      <c r="A17" s="133">
        <v>14</v>
      </c>
      <c r="B17" s="134" t="str">
        <f>CONCATENATE('Input B'!C17, " ", 'Input B'!D17)</f>
        <v xml:space="preserve">Mahasiswa mampu menjelaskan sistematika penyusunan laporan pelaksanaan diagnostik </v>
      </c>
      <c r="C17" s="135" t="str">
        <f>'Input B'!E17</f>
        <v xml:space="preserve">Sistematika Penyusunan Laporan Pelaksanaan Diagnostik </v>
      </c>
      <c r="D17" s="136" t="str">
        <f>CONCATENATE('Input B'!F17, CHAR(10), 'Input B'!G17, CHAR(10), 'Input B'!H17)</f>
        <v xml:space="preserve">Diskusi kelompok
Tanya jawab
</v>
      </c>
      <c r="E17" s="135" t="str">
        <f>CONCATENATE('Input B'!I17, "x", "(",'Input B'!J17, "x", 'Input B'!K17, ")")</f>
        <v>1x(2x50")</v>
      </c>
      <c r="F17" s="135" t="str">
        <f>CONCATENATE('Input B'!L17, CHAR(10), 'Input B'!M17, CHAR(10), 'Input B'!N17)</f>
        <v xml:space="preserve">Mempresentasikan 
Mendiskusikan
</v>
      </c>
      <c r="G17" s="136" t="str">
        <f>CONCATENATE('Input B'!O17, CHAR(10), 'Input B'!P17)</f>
        <v>Presentasi
Analisis kasus</v>
      </c>
      <c r="H17" s="135" t="str">
        <f>CONCATENATE('Input B'!Q17, CHAR(10), 'Input B'!R17)</f>
        <v>Ketepatan dalam menjelaskan
Ketepatan dalam menjawab</v>
      </c>
      <c r="I17" s="137">
        <f>'Input B'!S17</f>
        <v>3.8461538461538463</v>
      </c>
    </row>
    <row r="18" spans="1:9" ht="112.5" customHeight="1" x14ac:dyDescent="0.25">
      <c r="A18" s="133">
        <v>15</v>
      </c>
      <c r="B18" s="134" t="str">
        <f>CONCATENATE('Input B'!C18, " ", 'Input B'!D18)</f>
        <v xml:space="preserve">Mahasiswa mampu menjelaskan refleksi proses perkuliahan </v>
      </c>
      <c r="C18" s="135" t="str">
        <f>'Input B'!E18</f>
        <v xml:space="preserve">Refleksi Proses Perkuliahan </v>
      </c>
      <c r="D18" s="136" t="str">
        <f>CONCATENATE('Input B'!F18, CHAR(10), 'Input B'!G18, CHAR(10), 'Input B'!H18)</f>
        <v xml:space="preserve">Diskusi kelompok
Tanya jawab
</v>
      </c>
      <c r="E18" s="135" t="str">
        <f>CONCATENATE('Input B'!I18, "x", "(",'Input B'!J18, "x", 'Input B'!K18, ")")</f>
        <v>1x(2x50")</v>
      </c>
      <c r="F18" s="135" t="str">
        <f>CONCATENATE('Input B'!L18, CHAR(10), 'Input B'!M18, CHAR(10), 'Input B'!N18)</f>
        <v xml:space="preserve">Mempresentasikan 
Mendiskusikan
</v>
      </c>
      <c r="G18" s="136" t="str">
        <f>CONCATENATE('Input B'!O18, CHAR(10), 'Input B'!P18)</f>
        <v>Presentasi
Analisis kasus</v>
      </c>
      <c r="H18" s="135" t="str">
        <f>CONCATENATE('Input B'!Q18, CHAR(10), 'Input B'!R18)</f>
        <v>Ketepatan dalam menjelaskan
Ketepatan dalam menjawab</v>
      </c>
      <c r="I18" s="137">
        <f>'Input B'!S18</f>
        <v>3.8461538461538463</v>
      </c>
    </row>
    <row r="19" spans="1:9" ht="30.75" customHeight="1" x14ac:dyDescent="0.25">
      <c r="A19" s="133">
        <v>16</v>
      </c>
      <c r="B19" s="226" t="s">
        <v>49</v>
      </c>
      <c r="C19" s="226"/>
      <c r="D19" s="226"/>
      <c r="E19" s="226"/>
      <c r="F19" s="226"/>
      <c r="G19" s="226"/>
      <c r="H19" s="226"/>
      <c r="I19" s="137">
        <f>'Input B'!S19</f>
        <v>30</v>
      </c>
    </row>
  </sheetData>
  <sheetProtection algorithmName="SHA-512" hashValue="INKXaKm+860UoHGjbXXg8mHjZOzwZ2iWCHzKRZx2p89qlzUX/w0beytXhy1VAk1WaLbWzuv8Q5Xt5SOXySUH5Q==" saltValue="iCSFudf/gwmFK9bovY8yjQ==" spinCount="100000" sheet="1" objects="1" scenarios="1" selectLockedCells="1"/>
  <mergeCells count="9">
    <mergeCell ref="B19:H19"/>
    <mergeCell ref="B11:H11"/>
    <mergeCell ref="G1:I1"/>
    <mergeCell ref="A1:A2"/>
    <mergeCell ref="B1:B2"/>
    <mergeCell ref="C1:C2"/>
    <mergeCell ref="D1:D2"/>
    <mergeCell ref="E1:E2"/>
    <mergeCell ref="F1:F2"/>
  </mergeCells>
  <pageMargins left="0.59055118110236227" right="0.59055118110236227" top="0.98425196850393704" bottom="0.39370078740157483" header="0.31496062992125984" footer="0.31496062992125984"/>
  <pageSetup paperSize="9" scale="77" fitToHeight="3" orientation="landscape" horizontalDpi="0" verticalDpi="0" r:id="rId1"/>
  <rowBreaks count="1" manualBreakCount="1">
    <brk id="1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78"/>
  <sheetViews>
    <sheetView zoomScaleNormal="100" workbookViewId="0">
      <pane ySplit="3" topLeftCell="A4" activePane="bottomLeft" state="frozen"/>
      <selection activeCell="B57" sqref="B57:D57"/>
      <selection pane="bottomLeft" activeCell="B57" sqref="B57:D57"/>
    </sheetView>
  </sheetViews>
  <sheetFormatPr defaultColWidth="9.140625" defaultRowHeight="15" zeroHeight="1" x14ac:dyDescent="0.25"/>
  <cols>
    <col min="1" max="1" width="9.140625" style="41"/>
    <col min="2" max="2" width="14.140625" style="41" customWidth="1"/>
    <col min="3" max="3" width="56.28515625" style="41" customWidth="1"/>
    <col min="4" max="4" width="5.5703125" style="41" bestFit="1" customWidth="1"/>
    <col min="5" max="5" width="8.85546875" style="41" customWidth="1"/>
    <col min="6" max="6" width="19.7109375" style="41" customWidth="1"/>
    <col min="7" max="7" width="25.5703125" style="41" customWidth="1"/>
    <col min="8" max="8" width="35.7109375" style="41" customWidth="1"/>
    <col min="9" max="9" width="49.5703125" style="41" customWidth="1"/>
    <col min="10" max="10" width="5.28515625" style="118" customWidth="1"/>
    <col min="11" max="11" width="9.28515625" style="118" customWidth="1"/>
    <col min="12" max="12" width="9.140625" style="41" customWidth="1"/>
    <col min="13" max="16384" width="9.140625" style="41"/>
  </cols>
  <sheetData>
    <row r="1" spans="1:11" s="68" customFormat="1" ht="45.75" customHeight="1" x14ac:dyDescent="0.25">
      <c r="A1" s="67" t="s">
        <v>318</v>
      </c>
      <c r="J1" s="69"/>
      <c r="K1" s="69"/>
    </row>
    <row r="2" spans="1:11" s="68" customFormat="1" x14ac:dyDescent="0.25">
      <c r="A2" s="70" t="s">
        <v>317</v>
      </c>
      <c r="B2" s="70" t="s">
        <v>287</v>
      </c>
      <c r="C2" s="70" t="s">
        <v>150</v>
      </c>
      <c r="D2" s="70" t="s">
        <v>151</v>
      </c>
      <c r="E2" s="70" t="s">
        <v>152</v>
      </c>
      <c r="F2" s="71" t="s">
        <v>333</v>
      </c>
      <c r="G2" s="72"/>
      <c r="J2" s="69"/>
      <c r="K2" s="69"/>
    </row>
    <row r="3" spans="1:11" s="68" customFormat="1" x14ac:dyDescent="0.25">
      <c r="A3" s="31">
        <v>118</v>
      </c>
      <c r="B3" s="35">
        <f>VLOOKUP(A3, NO_URUT, 2)</f>
        <v>4201623651</v>
      </c>
      <c r="C3" s="36" t="str">
        <f>VLOOKUP(A3, NO_URUT, 3)</f>
        <v>Praktikum Studi Kasus dan Diagnosis Kesulitan Belajar</v>
      </c>
      <c r="D3" s="36">
        <f>VLOOKUP(A3, NO_URUT, 4)</f>
        <v>2</v>
      </c>
      <c r="E3" s="37">
        <f>VLOOKUP(A3, NO_URUT, 5)</f>
        <v>6</v>
      </c>
      <c r="F3" s="33"/>
      <c r="G3" s="72"/>
      <c r="J3" s="69"/>
      <c r="K3" s="69"/>
    </row>
    <row r="4" spans="1:11" s="68" customFormat="1" x14ac:dyDescent="0.25">
      <c r="B4" s="73"/>
      <c r="C4" s="72"/>
      <c r="D4" s="72"/>
      <c r="E4" s="72"/>
      <c r="F4" s="72"/>
      <c r="J4" s="69"/>
      <c r="K4" s="69"/>
    </row>
    <row r="5" spans="1:11" s="42" customFormat="1" ht="15" customHeight="1" x14ac:dyDescent="0.25">
      <c r="A5" s="74" t="s">
        <v>317</v>
      </c>
      <c r="B5" s="75" t="s">
        <v>149</v>
      </c>
      <c r="C5" s="75" t="s">
        <v>150</v>
      </c>
      <c r="D5" s="75" t="s">
        <v>151</v>
      </c>
      <c r="E5" s="75" t="s">
        <v>152</v>
      </c>
      <c r="F5" s="76" t="s">
        <v>334</v>
      </c>
      <c r="G5" s="77"/>
      <c r="H5" s="78"/>
      <c r="I5" s="79"/>
      <c r="J5" s="79"/>
      <c r="K5" s="79"/>
    </row>
    <row r="6" spans="1:11" s="42" customFormat="1" ht="15.75" x14ac:dyDescent="0.25">
      <c r="A6" s="80">
        <v>1</v>
      </c>
      <c r="B6" s="81">
        <v>4301622103</v>
      </c>
      <c r="C6" s="82" t="s">
        <v>153</v>
      </c>
      <c r="D6" s="83">
        <v>2</v>
      </c>
      <c r="E6" s="83">
        <v>1</v>
      </c>
      <c r="F6" s="84"/>
      <c r="G6" s="77" t="s">
        <v>286</v>
      </c>
      <c r="H6" s="85"/>
      <c r="I6" s="86"/>
      <c r="J6" s="87"/>
      <c r="K6" s="87"/>
    </row>
    <row r="7" spans="1:11" s="42" customFormat="1" ht="15.75" x14ac:dyDescent="0.25">
      <c r="A7" s="80">
        <v>2</v>
      </c>
      <c r="B7" s="81">
        <v>4301622102</v>
      </c>
      <c r="C7" s="82" t="s">
        <v>154</v>
      </c>
      <c r="D7" s="88">
        <v>2</v>
      </c>
      <c r="E7" s="88">
        <v>1</v>
      </c>
      <c r="F7" s="89"/>
      <c r="G7" s="77" t="s">
        <v>286</v>
      </c>
      <c r="H7" s="85"/>
      <c r="I7" s="86"/>
      <c r="J7" s="90"/>
      <c r="K7" s="90"/>
    </row>
    <row r="8" spans="1:11" s="42" customFormat="1" ht="15.75" x14ac:dyDescent="0.25">
      <c r="A8" s="80">
        <v>3</v>
      </c>
      <c r="B8" s="81">
        <v>4301623103</v>
      </c>
      <c r="C8" s="82" t="s">
        <v>155</v>
      </c>
      <c r="D8" s="83">
        <v>3</v>
      </c>
      <c r="E8" s="83">
        <v>1</v>
      </c>
      <c r="F8" s="84"/>
      <c r="G8" s="77" t="s">
        <v>286</v>
      </c>
      <c r="H8" s="91"/>
      <c r="I8" s="86"/>
      <c r="J8" s="87"/>
      <c r="K8" s="87"/>
    </row>
    <row r="9" spans="1:11" s="42" customFormat="1" ht="15.75" x14ac:dyDescent="0.25">
      <c r="A9" s="80">
        <v>4</v>
      </c>
      <c r="B9" s="81">
        <v>4301642145</v>
      </c>
      <c r="C9" s="82" t="s">
        <v>156</v>
      </c>
      <c r="D9" s="83">
        <v>2</v>
      </c>
      <c r="E9" s="83">
        <v>1</v>
      </c>
      <c r="F9" s="84"/>
      <c r="G9" s="77" t="s">
        <v>286</v>
      </c>
      <c r="H9" s="92"/>
      <c r="I9" s="86"/>
      <c r="J9" s="87"/>
      <c r="K9" s="87"/>
    </row>
    <row r="10" spans="1:11" s="42" customFormat="1" ht="15.75" x14ac:dyDescent="0.25">
      <c r="A10" s="80">
        <v>5</v>
      </c>
      <c r="B10" s="81">
        <v>4341612101</v>
      </c>
      <c r="C10" s="82" t="s">
        <v>157</v>
      </c>
      <c r="D10" s="83">
        <v>2</v>
      </c>
      <c r="E10" s="83">
        <v>1</v>
      </c>
      <c r="F10" s="84"/>
      <c r="G10" s="77" t="s">
        <v>286</v>
      </c>
      <c r="H10" s="92"/>
      <c r="I10" s="86"/>
      <c r="J10" s="87"/>
      <c r="K10" s="87"/>
    </row>
    <row r="11" spans="1:11" s="42" customFormat="1" ht="15.75" x14ac:dyDescent="0.25">
      <c r="A11" s="80">
        <v>6</v>
      </c>
      <c r="B11" s="81">
        <v>4341612103</v>
      </c>
      <c r="C11" s="82" t="s">
        <v>158</v>
      </c>
      <c r="D11" s="83">
        <v>2</v>
      </c>
      <c r="E11" s="83">
        <v>1</v>
      </c>
      <c r="F11" s="84"/>
      <c r="G11" s="77" t="s">
        <v>286</v>
      </c>
      <c r="H11" s="92"/>
      <c r="I11" s="86"/>
      <c r="J11" s="87"/>
      <c r="K11" s="87"/>
    </row>
    <row r="12" spans="1:11" s="42" customFormat="1" ht="15.75" x14ac:dyDescent="0.25">
      <c r="A12" s="80">
        <v>7</v>
      </c>
      <c r="B12" s="81">
        <v>4341612104</v>
      </c>
      <c r="C12" s="93" t="s">
        <v>159</v>
      </c>
      <c r="D12" s="83">
        <v>2</v>
      </c>
      <c r="E12" s="83">
        <v>1</v>
      </c>
      <c r="F12" s="84"/>
      <c r="G12" s="77" t="s">
        <v>286</v>
      </c>
      <c r="H12" s="92"/>
      <c r="I12" s="86"/>
      <c r="J12" s="87"/>
      <c r="K12" s="87"/>
    </row>
    <row r="13" spans="1:11" s="42" customFormat="1" ht="15.75" x14ac:dyDescent="0.25">
      <c r="A13" s="80">
        <v>8</v>
      </c>
      <c r="B13" s="81">
        <v>4341612105</v>
      </c>
      <c r="C13" s="93" t="s">
        <v>160</v>
      </c>
      <c r="D13" s="88">
        <v>2</v>
      </c>
      <c r="E13" s="88">
        <v>1</v>
      </c>
      <c r="F13" s="89"/>
      <c r="G13" s="77" t="s">
        <v>286</v>
      </c>
      <c r="H13" s="92"/>
      <c r="I13" s="86"/>
      <c r="J13" s="90"/>
      <c r="K13" s="90"/>
    </row>
    <row r="14" spans="1:11" s="42" customFormat="1" ht="15.75" x14ac:dyDescent="0.25">
      <c r="A14" s="80">
        <v>9</v>
      </c>
      <c r="B14" s="94">
        <v>4341613102</v>
      </c>
      <c r="C14" s="95" t="s">
        <v>161</v>
      </c>
      <c r="D14" s="96">
        <v>3</v>
      </c>
      <c r="E14" s="97">
        <v>1</v>
      </c>
      <c r="F14" s="98"/>
      <c r="G14" s="77" t="s">
        <v>286</v>
      </c>
      <c r="H14" s="92"/>
      <c r="I14" s="86"/>
      <c r="J14" s="87"/>
      <c r="K14" s="87"/>
    </row>
    <row r="15" spans="1:11" s="42" customFormat="1" ht="15.75" x14ac:dyDescent="0.25">
      <c r="A15" s="80">
        <v>10</v>
      </c>
      <c r="B15" s="99">
        <v>4301622204</v>
      </c>
      <c r="C15" s="82" t="s">
        <v>162</v>
      </c>
      <c r="D15" s="83">
        <v>2</v>
      </c>
      <c r="E15" s="83">
        <v>2</v>
      </c>
      <c r="F15" s="84"/>
      <c r="G15" s="77" t="s">
        <v>286</v>
      </c>
      <c r="H15" s="92"/>
      <c r="I15" s="86"/>
      <c r="J15" s="90"/>
      <c r="K15" s="90"/>
    </row>
    <row r="16" spans="1:11" s="42" customFormat="1" ht="15.75" x14ac:dyDescent="0.25">
      <c r="A16" s="80">
        <v>11</v>
      </c>
      <c r="B16" s="99">
        <v>4301622205</v>
      </c>
      <c r="C16" s="82" t="s">
        <v>163</v>
      </c>
      <c r="D16" s="83">
        <v>2</v>
      </c>
      <c r="E16" s="83">
        <v>2</v>
      </c>
      <c r="F16" s="84"/>
      <c r="G16" s="77" t="s">
        <v>286</v>
      </c>
      <c r="H16" s="92"/>
      <c r="I16" s="86"/>
      <c r="J16" s="90"/>
      <c r="K16" s="90"/>
    </row>
    <row r="17" spans="1:11" s="42" customFormat="1" ht="15.75" x14ac:dyDescent="0.25">
      <c r="A17" s="80">
        <v>12</v>
      </c>
      <c r="B17" s="81">
        <v>4301622208</v>
      </c>
      <c r="C17" s="93" t="s">
        <v>164</v>
      </c>
      <c r="D17" s="88">
        <v>2</v>
      </c>
      <c r="E17" s="100">
        <v>2</v>
      </c>
      <c r="F17" s="101"/>
      <c r="G17" s="77" t="s">
        <v>286</v>
      </c>
      <c r="H17" s="92"/>
      <c r="I17" s="86"/>
      <c r="J17" s="87"/>
      <c r="K17" s="87"/>
    </row>
    <row r="18" spans="1:11" s="42" customFormat="1" ht="15.75" x14ac:dyDescent="0.25">
      <c r="A18" s="80">
        <v>13</v>
      </c>
      <c r="B18" s="81">
        <v>4301622209</v>
      </c>
      <c r="C18" s="82" t="s">
        <v>165</v>
      </c>
      <c r="D18" s="88">
        <v>2</v>
      </c>
      <c r="E18" s="100">
        <v>2</v>
      </c>
      <c r="F18" s="101"/>
      <c r="G18" s="77" t="s">
        <v>286</v>
      </c>
      <c r="H18" s="92"/>
      <c r="I18" s="86"/>
      <c r="J18" s="87"/>
      <c r="K18" s="87"/>
    </row>
    <row r="19" spans="1:11" s="42" customFormat="1" ht="15.75" x14ac:dyDescent="0.25">
      <c r="A19" s="80">
        <v>14</v>
      </c>
      <c r="B19" s="81">
        <v>4301622210</v>
      </c>
      <c r="C19" s="82" t="s">
        <v>166</v>
      </c>
      <c r="D19" s="88">
        <v>2</v>
      </c>
      <c r="E19" s="88">
        <v>2</v>
      </c>
      <c r="F19" s="89"/>
      <c r="G19" s="77" t="s">
        <v>286</v>
      </c>
      <c r="H19" s="92"/>
      <c r="I19" s="86"/>
      <c r="J19" s="87"/>
      <c r="K19" s="87"/>
    </row>
    <row r="20" spans="1:11" s="42" customFormat="1" ht="15.75" x14ac:dyDescent="0.25">
      <c r="A20" s="80">
        <v>15</v>
      </c>
      <c r="B20" s="99">
        <v>4301623206</v>
      </c>
      <c r="C20" s="82" t="s">
        <v>167</v>
      </c>
      <c r="D20" s="83">
        <v>3</v>
      </c>
      <c r="E20" s="83">
        <v>2</v>
      </c>
      <c r="F20" s="84"/>
      <c r="G20" s="77" t="s">
        <v>286</v>
      </c>
      <c r="H20" s="92"/>
      <c r="I20" s="86"/>
      <c r="J20" s="87"/>
      <c r="K20" s="87"/>
    </row>
    <row r="21" spans="1:11" s="42" customFormat="1" ht="15.75" x14ac:dyDescent="0.25">
      <c r="A21" s="80">
        <v>16</v>
      </c>
      <c r="B21" s="99">
        <v>4301623207</v>
      </c>
      <c r="C21" s="82" t="s">
        <v>168</v>
      </c>
      <c r="D21" s="83">
        <v>3</v>
      </c>
      <c r="E21" s="83">
        <v>2</v>
      </c>
      <c r="F21" s="84"/>
      <c r="G21" s="77" t="s">
        <v>286</v>
      </c>
      <c r="H21" s="92"/>
      <c r="I21" s="86"/>
      <c r="J21" s="87"/>
      <c r="K21" s="87"/>
    </row>
    <row r="22" spans="1:11" s="42" customFormat="1" ht="15.75" x14ac:dyDescent="0.25">
      <c r="A22" s="80">
        <v>17</v>
      </c>
      <c r="B22" s="99">
        <v>4341612206</v>
      </c>
      <c r="C22" s="82" t="s">
        <v>169</v>
      </c>
      <c r="D22" s="83">
        <v>2</v>
      </c>
      <c r="E22" s="83">
        <v>2</v>
      </c>
      <c r="F22" s="84"/>
      <c r="G22" s="77" t="s">
        <v>286</v>
      </c>
      <c r="H22" s="92"/>
      <c r="I22" s="86"/>
      <c r="J22" s="90"/>
      <c r="K22" s="90"/>
    </row>
    <row r="23" spans="1:11" s="42" customFormat="1" ht="15.75" x14ac:dyDescent="0.25">
      <c r="A23" s="80">
        <v>18</v>
      </c>
      <c r="B23" s="99">
        <v>4341612207</v>
      </c>
      <c r="C23" s="82" t="s">
        <v>170</v>
      </c>
      <c r="D23" s="83">
        <v>2</v>
      </c>
      <c r="E23" s="83">
        <v>2</v>
      </c>
      <c r="F23" s="84"/>
      <c r="G23" s="77" t="s">
        <v>286</v>
      </c>
      <c r="H23" s="92"/>
      <c r="I23" s="86"/>
      <c r="J23" s="90"/>
      <c r="K23" s="90"/>
    </row>
    <row r="24" spans="1:11" s="42" customFormat="1" ht="15.75" x14ac:dyDescent="0.25">
      <c r="A24" s="80">
        <v>19</v>
      </c>
      <c r="B24" s="102">
        <v>4341612208</v>
      </c>
      <c r="C24" s="95" t="s">
        <v>171</v>
      </c>
      <c r="D24" s="96">
        <v>2</v>
      </c>
      <c r="E24" s="96">
        <v>2</v>
      </c>
      <c r="F24" s="84"/>
      <c r="G24" s="77" t="s">
        <v>286</v>
      </c>
      <c r="H24" s="92"/>
      <c r="I24" s="86"/>
      <c r="J24" s="87"/>
      <c r="K24" s="87"/>
    </row>
    <row r="25" spans="1:11" s="42" customFormat="1" ht="15.75" x14ac:dyDescent="0.25">
      <c r="A25" s="80">
        <v>20</v>
      </c>
      <c r="B25" s="99">
        <v>4301622312</v>
      </c>
      <c r="C25" s="82" t="s">
        <v>172</v>
      </c>
      <c r="D25" s="88">
        <v>2</v>
      </c>
      <c r="E25" s="88">
        <v>3</v>
      </c>
      <c r="F25" s="89"/>
      <c r="G25" s="77" t="s">
        <v>286</v>
      </c>
      <c r="H25" s="92"/>
      <c r="I25" s="86"/>
      <c r="J25" s="87"/>
      <c r="K25" s="87"/>
    </row>
    <row r="26" spans="1:11" s="42" customFormat="1" ht="15.75" x14ac:dyDescent="0.25">
      <c r="A26" s="80">
        <v>21</v>
      </c>
      <c r="B26" s="99">
        <v>4301622313</v>
      </c>
      <c r="C26" s="82" t="s">
        <v>173</v>
      </c>
      <c r="D26" s="88">
        <v>2</v>
      </c>
      <c r="E26" s="88">
        <v>3</v>
      </c>
      <c r="F26" s="89"/>
      <c r="G26" s="77" t="s">
        <v>286</v>
      </c>
      <c r="H26" s="92"/>
      <c r="I26" s="86"/>
      <c r="J26" s="87"/>
      <c r="K26" s="87"/>
    </row>
    <row r="27" spans="1:11" s="42" customFormat="1" ht="15.75" x14ac:dyDescent="0.25">
      <c r="A27" s="80">
        <v>22</v>
      </c>
      <c r="B27" s="99">
        <v>4301622314</v>
      </c>
      <c r="C27" s="82" t="s">
        <v>174</v>
      </c>
      <c r="D27" s="88">
        <v>2</v>
      </c>
      <c r="E27" s="88">
        <v>3</v>
      </c>
      <c r="F27" s="89"/>
      <c r="G27" s="77" t="s">
        <v>286</v>
      </c>
      <c r="H27" s="92"/>
      <c r="I27" s="86"/>
      <c r="J27" s="87"/>
      <c r="K27" s="87"/>
    </row>
    <row r="28" spans="1:11" s="42" customFormat="1" ht="15.75" x14ac:dyDescent="0.25">
      <c r="A28" s="80">
        <v>23</v>
      </c>
      <c r="B28" s="99">
        <v>4301623311</v>
      </c>
      <c r="C28" s="82" t="s">
        <v>175</v>
      </c>
      <c r="D28" s="88">
        <v>3</v>
      </c>
      <c r="E28" s="88">
        <v>3</v>
      </c>
      <c r="F28" s="89"/>
      <c r="G28" s="77" t="s">
        <v>286</v>
      </c>
      <c r="H28" s="92"/>
      <c r="I28" s="86"/>
      <c r="J28" s="90"/>
      <c r="K28" s="90"/>
    </row>
    <row r="29" spans="1:11" s="42" customFormat="1" ht="15.75" x14ac:dyDescent="0.25">
      <c r="A29" s="80">
        <v>24</v>
      </c>
      <c r="B29" s="99">
        <v>4341612309</v>
      </c>
      <c r="C29" s="82" t="s">
        <v>176</v>
      </c>
      <c r="D29" s="83">
        <v>2</v>
      </c>
      <c r="E29" s="83">
        <v>3</v>
      </c>
      <c r="F29" s="84"/>
      <c r="G29" s="77" t="s">
        <v>286</v>
      </c>
      <c r="H29" s="92"/>
      <c r="I29" s="86"/>
      <c r="J29" s="90"/>
      <c r="K29" s="90"/>
    </row>
    <row r="30" spans="1:11" s="42" customFormat="1" ht="15.75" x14ac:dyDescent="0.25">
      <c r="A30" s="80">
        <v>25</v>
      </c>
      <c r="B30" s="99">
        <v>4341612310</v>
      </c>
      <c r="C30" s="82" t="s">
        <v>177</v>
      </c>
      <c r="D30" s="83">
        <v>2</v>
      </c>
      <c r="E30" s="83">
        <v>3</v>
      </c>
      <c r="F30" s="84"/>
      <c r="G30" s="77" t="s">
        <v>286</v>
      </c>
      <c r="H30" s="92"/>
      <c r="I30" s="86"/>
      <c r="J30" s="90"/>
      <c r="K30" s="90"/>
    </row>
    <row r="31" spans="1:11" s="42" customFormat="1" ht="15.75" x14ac:dyDescent="0.25">
      <c r="A31" s="80">
        <v>26</v>
      </c>
      <c r="B31" s="81">
        <v>4341612312</v>
      </c>
      <c r="C31" s="82" t="s">
        <v>178</v>
      </c>
      <c r="D31" s="83">
        <v>2</v>
      </c>
      <c r="E31" s="103">
        <v>3</v>
      </c>
      <c r="F31" s="98"/>
      <c r="G31" s="77" t="s">
        <v>286</v>
      </c>
      <c r="H31" s="92"/>
      <c r="I31" s="86"/>
      <c r="J31" s="90"/>
      <c r="K31" s="90"/>
    </row>
    <row r="32" spans="1:11" s="42" customFormat="1" ht="15.75" x14ac:dyDescent="0.25">
      <c r="A32" s="80">
        <v>27</v>
      </c>
      <c r="B32" s="99">
        <v>4341613311</v>
      </c>
      <c r="C32" s="82" t="s">
        <v>179</v>
      </c>
      <c r="D32" s="83">
        <v>3</v>
      </c>
      <c r="E32" s="83">
        <v>3</v>
      </c>
      <c r="F32" s="84"/>
      <c r="G32" s="77" t="s">
        <v>286</v>
      </c>
      <c r="H32" s="92"/>
      <c r="I32" s="86"/>
      <c r="J32" s="90"/>
      <c r="K32" s="90"/>
    </row>
    <row r="33" spans="1:11" s="42" customFormat="1" ht="15.75" x14ac:dyDescent="0.25">
      <c r="A33" s="80">
        <v>28</v>
      </c>
      <c r="B33" s="102">
        <v>4341613313</v>
      </c>
      <c r="C33" s="95" t="s">
        <v>180</v>
      </c>
      <c r="D33" s="96">
        <v>3</v>
      </c>
      <c r="E33" s="96">
        <v>3</v>
      </c>
      <c r="F33" s="84"/>
      <c r="G33" s="77" t="s">
        <v>286</v>
      </c>
      <c r="H33" s="92"/>
      <c r="I33" s="86"/>
      <c r="J33" s="87"/>
      <c r="K33" s="87"/>
    </row>
    <row r="34" spans="1:11" s="42" customFormat="1" ht="15.75" x14ac:dyDescent="0.25">
      <c r="A34" s="80">
        <v>29</v>
      </c>
      <c r="B34" s="99">
        <v>4301622415</v>
      </c>
      <c r="C34" s="82" t="s">
        <v>181</v>
      </c>
      <c r="D34" s="88">
        <v>2</v>
      </c>
      <c r="E34" s="88">
        <v>4</v>
      </c>
      <c r="F34" s="89"/>
      <c r="G34" s="77" t="s">
        <v>286</v>
      </c>
      <c r="H34" s="92"/>
      <c r="I34" s="86"/>
      <c r="J34" s="87"/>
      <c r="K34" s="87"/>
    </row>
    <row r="35" spans="1:11" s="42" customFormat="1" ht="15.75" x14ac:dyDescent="0.25">
      <c r="A35" s="80">
        <v>30</v>
      </c>
      <c r="B35" s="99">
        <v>4301622416</v>
      </c>
      <c r="C35" s="82" t="s">
        <v>182</v>
      </c>
      <c r="D35" s="88">
        <v>2</v>
      </c>
      <c r="E35" s="88">
        <v>4</v>
      </c>
      <c r="F35" s="89"/>
      <c r="G35" s="77" t="s">
        <v>286</v>
      </c>
      <c r="H35" s="92"/>
      <c r="I35" s="86"/>
      <c r="J35" s="90"/>
      <c r="K35" s="90"/>
    </row>
    <row r="36" spans="1:11" s="42" customFormat="1" ht="15.75" x14ac:dyDescent="0.25">
      <c r="A36" s="80">
        <v>31</v>
      </c>
      <c r="B36" s="99">
        <v>4301622417</v>
      </c>
      <c r="C36" s="82" t="s">
        <v>183</v>
      </c>
      <c r="D36" s="88">
        <v>2</v>
      </c>
      <c r="E36" s="88">
        <v>4</v>
      </c>
      <c r="F36" s="89"/>
      <c r="G36" s="77" t="s">
        <v>286</v>
      </c>
      <c r="H36" s="92"/>
      <c r="I36" s="86"/>
      <c r="J36" s="90"/>
      <c r="K36" s="90"/>
    </row>
    <row r="37" spans="1:11" s="42" customFormat="1" ht="15.75" x14ac:dyDescent="0.25">
      <c r="A37" s="80">
        <v>32</v>
      </c>
      <c r="B37" s="99">
        <v>4301622418</v>
      </c>
      <c r="C37" s="82" t="s">
        <v>184</v>
      </c>
      <c r="D37" s="88">
        <v>2</v>
      </c>
      <c r="E37" s="88">
        <v>4</v>
      </c>
      <c r="F37" s="89"/>
      <c r="G37" s="77" t="s">
        <v>286</v>
      </c>
      <c r="H37" s="92"/>
      <c r="I37" s="86"/>
      <c r="J37" s="90"/>
      <c r="K37" s="90"/>
    </row>
    <row r="38" spans="1:11" s="42" customFormat="1" ht="15.75" x14ac:dyDescent="0.25">
      <c r="A38" s="80">
        <v>33</v>
      </c>
      <c r="B38" s="99">
        <v>4301622420</v>
      </c>
      <c r="C38" s="82" t="s">
        <v>185</v>
      </c>
      <c r="D38" s="88">
        <v>2</v>
      </c>
      <c r="E38" s="88">
        <v>4</v>
      </c>
      <c r="F38" s="89"/>
      <c r="G38" s="77" t="s">
        <v>286</v>
      </c>
      <c r="H38" s="92"/>
      <c r="I38" s="86"/>
      <c r="J38" s="90"/>
      <c r="K38" s="90"/>
    </row>
    <row r="39" spans="1:11" s="42" customFormat="1" ht="15.75" x14ac:dyDescent="0.25">
      <c r="A39" s="80">
        <v>34</v>
      </c>
      <c r="B39" s="99">
        <v>4301622421</v>
      </c>
      <c r="C39" s="82" t="s">
        <v>186</v>
      </c>
      <c r="D39" s="88">
        <v>2</v>
      </c>
      <c r="E39" s="88">
        <v>4</v>
      </c>
      <c r="F39" s="89"/>
      <c r="G39" s="77" t="s">
        <v>286</v>
      </c>
      <c r="H39" s="92"/>
      <c r="I39" s="86"/>
      <c r="J39" s="90"/>
      <c r="K39" s="90"/>
    </row>
    <row r="40" spans="1:11" s="42" customFormat="1" ht="15.75" x14ac:dyDescent="0.25">
      <c r="A40" s="80">
        <v>35</v>
      </c>
      <c r="B40" s="99">
        <v>4301623419</v>
      </c>
      <c r="C40" s="82" t="s">
        <v>187</v>
      </c>
      <c r="D40" s="88">
        <v>3</v>
      </c>
      <c r="E40" s="88">
        <v>4</v>
      </c>
      <c r="F40" s="89"/>
      <c r="G40" s="77" t="s">
        <v>286</v>
      </c>
      <c r="H40" s="92"/>
      <c r="I40" s="86"/>
      <c r="J40" s="90"/>
      <c r="K40" s="90"/>
    </row>
    <row r="41" spans="1:11" s="42" customFormat="1" ht="15.75" x14ac:dyDescent="0.25">
      <c r="A41" s="80">
        <v>36</v>
      </c>
      <c r="B41" s="99">
        <v>4301623422</v>
      </c>
      <c r="C41" s="82" t="s">
        <v>188</v>
      </c>
      <c r="D41" s="88">
        <v>3</v>
      </c>
      <c r="E41" s="88">
        <v>4</v>
      </c>
      <c r="F41" s="89"/>
      <c r="G41" s="77" t="s">
        <v>286</v>
      </c>
      <c r="H41" s="92"/>
      <c r="I41" s="86"/>
      <c r="J41" s="90"/>
      <c r="K41" s="90"/>
    </row>
    <row r="42" spans="1:11" s="42" customFormat="1" ht="15.75" x14ac:dyDescent="0.25">
      <c r="A42" s="80">
        <v>37</v>
      </c>
      <c r="B42" s="99">
        <v>4341612414</v>
      </c>
      <c r="C42" s="82" t="s">
        <v>189</v>
      </c>
      <c r="D42" s="83">
        <v>2</v>
      </c>
      <c r="E42" s="83">
        <v>4</v>
      </c>
      <c r="F42" s="84"/>
      <c r="G42" s="77" t="s">
        <v>286</v>
      </c>
      <c r="H42" s="92"/>
      <c r="I42" s="86"/>
      <c r="J42" s="87"/>
      <c r="K42" s="87"/>
    </row>
    <row r="43" spans="1:11" s="42" customFormat="1" ht="15.75" x14ac:dyDescent="0.25">
      <c r="A43" s="80">
        <v>38</v>
      </c>
      <c r="B43" s="102">
        <v>4341612415</v>
      </c>
      <c r="C43" s="95" t="s">
        <v>190</v>
      </c>
      <c r="D43" s="96">
        <v>2</v>
      </c>
      <c r="E43" s="96">
        <v>4</v>
      </c>
      <c r="F43" s="84"/>
      <c r="G43" s="77" t="s">
        <v>286</v>
      </c>
      <c r="H43" s="92"/>
      <c r="I43" s="86"/>
      <c r="J43" s="90"/>
      <c r="K43" s="90"/>
    </row>
    <row r="44" spans="1:11" s="42" customFormat="1" ht="15.75" x14ac:dyDescent="0.25">
      <c r="A44" s="80">
        <v>39</v>
      </c>
      <c r="B44" s="99">
        <v>4301622523</v>
      </c>
      <c r="C44" s="82" t="s">
        <v>191</v>
      </c>
      <c r="D44" s="88">
        <v>2</v>
      </c>
      <c r="E44" s="88">
        <v>5</v>
      </c>
      <c r="F44" s="89"/>
      <c r="G44" s="77" t="s">
        <v>286</v>
      </c>
      <c r="H44" s="92"/>
      <c r="I44" s="86"/>
      <c r="J44" s="90"/>
      <c r="K44" s="90"/>
    </row>
    <row r="45" spans="1:11" s="42" customFormat="1" ht="15.75" x14ac:dyDescent="0.25">
      <c r="A45" s="80">
        <v>40</v>
      </c>
      <c r="B45" s="99">
        <v>4301622524</v>
      </c>
      <c r="C45" s="82" t="s">
        <v>192</v>
      </c>
      <c r="D45" s="88">
        <v>2</v>
      </c>
      <c r="E45" s="88">
        <v>5</v>
      </c>
      <c r="F45" s="89"/>
      <c r="G45" s="77" t="s">
        <v>286</v>
      </c>
      <c r="H45" s="92"/>
      <c r="I45" s="86"/>
      <c r="J45" s="90"/>
      <c r="K45" s="90"/>
    </row>
    <row r="46" spans="1:11" s="42" customFormat="1" ht="15.75" x14ac:dyDescent="0.25">
      <c r="A46" s="80">
        <v>41</v>
      </c>
      <c r="B46" s="99">
        <v>4301622525</v>
      </c>
      <c r="C46" s="82" t="s">
        <v>193</v>
      </c>
      <c r="D46" s="88">
        <v>2</v>
      </c>
      <c r="E46" s="88">
        <v>5</v>
      </c>
      <c r="F46" s="89"/>
      <c r="G46" s="77" t="s">
        <v>286</v>
      </c>
      <c r="H46" s="92"/>
      <c r="I46" s="86"/>
      <c r="J46" s="87"/>
      <c r="K46" s="87"/>
    </row>
    <row r="47" spans="1:11" s="42" customFormat="1" ht="15.75" x14ac:dyDescent="0.25">
      <c r="A47" s="80">
        <v>42</v>
      </c>
      <c r="B47" s="99">
        <v>4301622526</v>
      </c>
      <c r="C47" s="82" t="s">
        <v>194</v>
      </c>
      <c r="D47" s="88">
        <v>2</v>
      </c>
      <c r="E47" s="88">
        <v>5</v>
      </c>
      <c r="F47" s="89"/>
      <c r="G47" s="77" t="s">
        <v>286</v>
      </c>
      <c r="H47" s="92"/>
      <c r="I47" s="86"/>
      <c r="J47" s="87"/>
      <c r="K47" s="87"/>
    </row>
    <row r="48" spans="1:11" s="42" customFormat="1" ht="15.75" x14ac:dyDescent="0.25">
      <c r="A48" s="80">
        <v>43</v>
      </c>
      <c r="B48" s="99">
        <v>4301622527</v>
      </c>
      <c r="C48" s="82" t="s">
        <v>195</v>
      </c>
      <c r="D48" s="88">
        <v>2</v>
      </c>
      <c r="E48" s="88">
        <v>5</v>
      </c>
      <c r="F48" s="89"/>
      <c r="G48" s="77" t="s">
        <v>286</v>
      </c>
      <c r="H48" s="92"/>
      <c r="I48" s="86"/>
      <c r="J48" s="87"/>
      <c r="K48" s="87"/>
    </row>
    <row r="49" spans="1:11" s="42" customFormat="1" ht="15.75" x14ac:dyDescent="0.25">
      <c r="A49" s="80">
        <v>44</v>
      </c>
      <c r="B49" s="99">
        <v>4301622528</v>
      </c>
      <c r="C49" s="82" t="s">
        <v>196</v>
      </c>
      <c r="D49" s="88">
        <v>2</v>
      </c>
      <c r="E49" s="88">
        <v>5</v>
      </c>
      <c r="F49" s="89"/>
      <c r="G49" s="77" t="s">
        <v>286</v>
      </c>
      <c r="H49" s="92"/>
      <c r="I49" s="86"/>
      <c r="J49" s="87"/>
      <c r="K49" s="87"/>
    </row>
    <row r="50" spans="1:11" s="42" customFormat="1" ht="15.75" x14ac:dyDescent="0.25">
      <c r="A50" s="80">
        <v>45</v>
      </c>
      <c r="B50" s="99">
        <v>4301622529</v>
      </c>
      <c r="C50" s="82" t="s">
        <v>197</v>
      </c>
      <c r="D50" s="88">
        <v>2</v>
      </c>
      <c r="E50" s="88">
        <v>5</v>
      </c>
      <c r="F50" s="89"/>
      <c r="G50" s="77" t="s">
        <v>286</v>
      </c>
      <c r="H50" s="92"/>
      <c r="I50" s="86"/>
      <c r="J50" s="87"/>
      <c r="K50" s="87"/>
    </row>
    <row r="51" spans="1:11" s="42" customFormat="1" ht="15.75" x14ac:dyDescent="0.25">
      <c r="A51" s="80">
        <v>46</v>
      </c>
      <c r="B51" s="99">
        <v>4301642546</v>
      </c>
      <c r="C51" s="93" t="s">
        <v>198</v>
      </c>
      <c r="D51" s="83">
        <v>2</v>
      </c>
      <c r="E51" s="83">
        <v>5</v>
      </c>
      <c r="F51" s="84"/>
      <c r="G51" s="77" t="s">
        <v>286</v>
      </c>
      <c r="H51" s="92"/>
      <c r="I51" s="86"/>
      <c r="J51" s="87"/>
      <c r="K51" s="87"/>
    </row>
    <row r="52" spans="1:11" s="42" customFormat="1" ht="15.75" x14ac:dyDescent="0.25">
      <c r="A52" s="80">
        <v>47</v>
      </c>
      <c r="B52" s="99">
        <v>4301642547</v>
      </c>
      <c r="C52" s="93" t="s">
        <v>199</v>
      </c>
      <c r="D52" s="83">
        <v>2</v>
      </c>
      <c r="E52" s="83">
        <v>5</v>
      </c>
      <c r="F52" s="84"/>
      <c r="G52" s="77" t="s">
        <v>286</v>
      </c>
      <c r="H52" s="92"/>
      <c r="I52" s="86"/>
      <c r="J52" s="87"/>
      <c r="K52" s="87"/>
    </row>
    <row r="53" spans="1:11" s="42" customFormat="1" ht="15.75" x14ac:dyDescent="0.25">
      <c r="A53" s="80">
        <v>48</v>
      </c>
      <c r="B53" s="99">
        <v>4341613516</v>
      </c>
      <c r="C53" s="82" t="s">
        <v>200</v>
      </c>
      <c r="D53" s="83">
        <v>3</v>
      </c>
      <c r="E53" s="83">
        <v>5</v>
      </c>
      <c r="F53" s="84"/>
      <c r="G53" s="77" t="s">
        <v>286</v>
      </c>
      <c r="H53" s="92"/>
      <c r="I53" s="86"/>
      <c r="J53" s="104"/>
      <c r="K53" s="87"/>
    </row>
    <row r="54" spans="1:11" s="42" customFormat="1" ht="15.75" x14ac:dyDescent="0.25">
      <c r="A54" s="80">
        <v>49</v>
      </c>
      <c r="B54" s="99">
        <v>4301622630</v>
      </c>
      <c r="C54" s="82" t="s">
        <v>201</v>
      </c>
      <c r="D54" s="88">
        <v>2</v>
      </c>
      <c r="E54" s="88">
        <v>6</v>
      </c>
      <c r="F54" s="89"/>
      <c r="G54" s="77" t="s">
        <v>286</v>
      </c>
      <c r="H54" s="92"/>
      <c r="I54" s="86"/>
      <c r="J54" s="87"/>
      <c r="K54" s="87"/>
    </row>
    <row r="55" spans="1:11" s="42" customFormat="1" ht="15.75" x14ac:dyDescent="0.25">
      <c r="A55" s="80">
        <v>50</v>
      </c>
      <c r="B55" s="99">
        <v>4301622631</v>
      </c>
      <c r="C55" s="82" t="s">
        <v>202</v>
      </c>
      <c r="D55" s="88">
        <v>2</v>
      </c>
      <c r="E55" s="88">
        <v>6</v>
      </c>
      <c r="F55" s="89"/>
      <c r="G55" s="77" t="s">
        <v>286</v>
      </c>
      <c r="H55" s="92"/>
      <c r="I55" s="86"/>
      <c r="J55" s="87"/>
      <c r="K55" s="87"/>
    </row>
    <row r="56" spans="1:11" s="42" customFormat="1" ht="15.75" x14ac:dyDescent="0.25">
      <c r="A56" s="80">
        <v>51</v>
      </c>
      <c r="B56" s="99">
        <v>4301622632</v>
      </c>
      <c r="C56" s="82" t="s">
        <v>203</v>
      </c>
      <c r="D56" s="88">
        <v>2</v>
      </c>
      <c r="E56" s="88">
        <v>6</v>
      </c>
      <c r="F56" s="89"/>
      <c r="G56" s="77" t="s">
        <v>286</v>
      </c>
      <c r="H56" s="92"/>
      <c r="I56" s="86"/>
      <c r="J56" s="87"/>
      <c r="K56" s="87"/>
    </row>
    <row r="57" spans="1:11" s="42" customFormat="1" ht="15.75" x14ac:dyDescent="0.25">
      <c r="A57" s="80">
        <v>52</v>
      </c>
      <c r="B57" s="99">
        <v>4301622633</v>
      </c>
      <c r="C57" s="82" t="s">
        <v>204</v>
      </c>
      <c r="D57" s="88">
        <v>2</v>
      </c>
      <c r="E57" s="88">
        <v>6</v>
      </c>
      <c r="F57" s="89"/>
      <c r="G57" s="77" t="s">
        <v>286</v>
      </c>
      <c r="H57" s="105"/>
      <c r="I57" s="86"/>
      <c r="J57" s="106"/>
      <c r="K57" s="106"/>
    </row>
    <row r="58" spans="1:11" s="42" customFormat="1" ht="15.75" x14ac:dyDescent="0.25">
      <c r="A58" s="80">
        <v>53</v>
      </c>
      <c r="B58" s="99">
        <v>4301622634</v>
      </c>
      <c r="C58" s="82" t="s">
        <v>205</v>
      </c>
      <c r="D58" s="83">
        <v>2</v>
      </c>
      <c r="E58" s="83">
        <v>6</v>
      </c>
      <c r="F58" s="84"/>
      <c r="G58" s="77" t="s">
        <v>286</v>
      </c>
      <c r="H58" s="105"/>
      <c r="I58" s="86"/>
      <c r="J58" s="106"/>
      <c r="K58" s="106"/>
    </row>
    <row r="59" spans="1:11" s="42" customFormat="1" ht="15.75" x14ac:dyDescent="0.25">
      <c r="A59" s="80">
        <v>54</v>
      </c>
      <c r="B59" s="99">
        <v>4301642648</v>
      </c>
      <c r="C59" s="82" t="s">
        <v>206</v>
      </c>
      <c r="D59" s="83">
        <v>2</v>
      </c>
      <c r="E59" s="83">
        <v>6</v>
      </c>
      <c r="F59" s="84"/>
      <c r="G59" s="77" t="s">
        <v>286</v>
      </c>
      <c r="H59" s="105"/>
      <c r="I59" s="86"/>
      <c r="J59" s="106"/>
      <c r="K59" s="106"/>
    </row>
    <row r="60" spans="1:11" s="42" customFormat="1" ht="15.75" x14ac:dyDescent="0.25">
      <c r="A60" s="80">
        <v>55</v>
      </c>
      <c r="B60" s="99">
        <v>4301642649</v>
      </c>
      <c r="C60" s="93" t="s">
        <v>207</v>
      </c>
      <c r="D60" s="83">
        <v>2</v>
      </c>
      <c r="E60" s="83">
        <v>6</v>
      </c>
      <c r="F60" s="84"/>
      <c r="G60" s="77" t="s">
        <v>286</v>
      </c>
      <c r="H60" s="105"/>
      <c r="I60" s="86"/>
      <c r="J60" s="106"/>
      <c r="K60" s="106"/>
    </row>
    <row r="61" spans="1:11" s="42" customFormat="1" ht="15.75" x14ac:dyDescent="0.25">
      <c r="A61" s="80">
        <v>56</v>
      </c>
      <c r="B61" s="99">
        <v>4301643650</v>
      </c>
      <c r="C61" s="93" t="s">
        <v>208</v>
      </c>
      <c r="D61" s="83">
        <v>3</v>
      </c>
      <c r="E61" s="83">
        <v>6</v>
      </c>
      <c r="F61" s="84"/>
      <c r="G61" s="77" t="s">
        <v>286</v>
      </c>
      <c r="H61" s="105"/>
      <c r="I61" s="86"/>
      <c r="J61" s="106"/>
      <c r="K61" s="106"/>
    </row>
    <row r="62" spans="1:11" s="42" customFormat="1" ht="15.75" x14ac:dyDescent="0.25">
      <c r="A62" s="80">
        <v>57</v>
      </c>
      <c r="B62" s="99">
        <v>4341612617</v>
      </c>
      <c r="C62" s="82" t="s">
        <v>209</v>
      </c>
      <c r="D62" s="83">
        <v>2</v>
      </c>
      <c r="E62" s="83">
        <v>6</v>
      </c>
      <c r="F62" s="84"/>
      <c r="G62" s="77" t="s">
        <v>286</v>
      </c>
      <c r="H62" s="105"/>
      <c r="I62" s="86"/>
      <c r="J62" s="106"/>
      <c r="K62" s="106"/>
    </row>
    <row r="63" spans="1:11" s="42" customFormat="1" ht="15.75" x14ac:dyDescent="0.25">
      <c r="A63" s="80">
        <v>58</v>
      </c>
      <c r="B63" s="99">
        <v>4301622735</v>
      </c>
      <c r="C63" s="82" t="s">
        <v>210</v>
      </c>
      <c r="D63" s="83">
        <v>2</v>
      </c>
      <c r="E63" s="83">
        <v>7</v>
      </c>
      <c r="F63" s="84"/>
      <c r="G63" s="77" t="s">
        <v>286</v>
      </c>
      <c r="H63" s="105"/>
      <c r="I63" s="86"/>
      <c r="J63" s="106"/>
      <c r="K63" s="106"/>
    </row>
    <row r="64" spans="1:11" s="42" customFormat="1" ht="15.75" x14ac:dyDescent="0.25">
      <c r="A64" s="80">
        <v>59</v>
      </c>
      <c r="B64" s="99">
        <v>4301622736</v>
      </c>
      <c r="C64" s="82" t="s">
        <v>211</v>
      </c>
      <c r="D64" s="83">
        <v>2</v>
      </c>
      <c r="E64" s="83">
        <v>7</v>
      </c>
      <c r="F64" s="84"/>
      <c r="G64" s="77" t="s">
        <v>286</v>
      </c>
      <c r="H64" s="105"/>
      <c r="I64" s="86"/>
      <c r="J64" s="106"/>
      <c r="K64" s="106"/>
    </row>
    <row r="65" spans="1:11" s="42" customFormat="1" ht="15.75" x14ac:dyDescent="0.25">
      <c r="A65" s="80">
        <v>60</v>
      </c>
      <c r="B65" s="99">
        <v>4301622737</v>
      </c>
      <c r="C65" s="82" t="s">
        <v>212</v>
      </c>
      <c r="D65" s="83">
        <v>2</v>
      </c>
      <c r="E65" s="83">
        <v>7</v>
      </c>
      <c r="F65" s="84"/>
      <c r="G65" s="77" t="s">
        <v>286</v>
      </c>
      <c r="H65" s="105"/>
      <c r="I65" s="86"/>
      <c r="J65" s="106"/>
      <c r="K65" s="106"/>
    </row>
    <row r="66" spans="1:11" s="42" customFormat="1" ht="15.75" x14ac:dyDescent="0.25">
      <c r="A66" s="80">
        <v>61</v>
      </c>
      <c r="B66" s="99">
        <v>4301633739</v>
      </c>
      <c r="C66" s="107" t="s">
        <v>213</v>
      </c>
      <c r="D66" s="83">
        <v>3</v>
      </c>
      <c r="E66" s="83">
        <v>7</v>
      </c>
      <c r="F66" s="84"/>
      <c r="G66" s="77" t="s">
        <v>286</v>
      </c>
      <c r="H66" s="105"/>
      <c r="I66" s="86"/>
      <c r="J66" s="106"/>
      <c r="K66" s="106"/>
    </row>
    <row r="67" spans="1:11" s="42" customFormat="1" ht="15.75" x14ac:dyDescent="0.25">
      <c r="A67" s="80">
        <v>62</v>
      </c>
      <c r="B67" s="99">
        <v>4301633740</v>
      </c>
      <c r="C67" s="107" t="s">
        <v>214</v>
      </c>
      <c r="D67" s="83">
        <v>3</v>
      </c>
      <c r="E67" s="83">
        <v>7</v>
      </c>
      <c r="F67" s="84"/>
      <c r="G67" s="77" t="s">
        <v>286</v>
      </c>
      <c r="H67" s="105"/>
      <c r="I67" s="86"/>
      <c r="J67" s="106"/>
      <c r="K67" s="106"/>
    </row>
    <row r="68" spans="1:11" s="42" customFormat="1" ht="15.75" x14ac:dyDescent="0.25">
      <c r="A68" s="80">
        <v>63</v>
      </c>
      <c r="B68" s="99">
        <v>4301633741</v>
      </c>
      <c r="C68" s="93" t="s">
        <v>215</v>
      </c>
      <c r="D68" s="108">
        <v>3</v>
      </c>
      <c r="E68" s="83">
        <v>7</v>
      </c>
      <c r="F68" s="84"/>
      <c r="G68" s="77" t="s">
        <v>286</v>
      </c>
      <c r="H68" s="105"/>
      <c r="I68" s="86"/>
      <c r="J68" s="106"/>
      <c r="K68" s="106"/>
    </row>
    <row r="69" spans="1:11" s="42" customFormat="1" ht="15.75" x14ac:dyDescent="0.25">
      <c r="A69" s="80">
        <v>64</v>
      </c>
      <c r="B69" s="99">
        <v>4301633742</v>
      </c>
      <c r="C69" s="82" t="s">
        <v>216</v>
      </c>
      <c r="D69" s="83">
        <v>3</v>
      </c>
      <c r="E69" s="83">
        <v>7</v>
      </c>
      <c r="F69" s="84"/>
      <c r="G69" s="77" t="s">
        <v>286</v>
      </c>
      <c r="H69" s="86"/>
      <c r="I69" s="86"/>
      <c r="J69" s="109"/>
      <c r="K69" s="109"/>
    </row>
    <row r="70" spans="1:11" s="42" customFormat="1" ht="15.75" x14ac:dyDescent="0.25">
      <c r="A70" s="80">
        <v>65</v>
      </c>
      <c r="B70" s="99">
        <v>4301633743</v>
      </c>
      <c r="C70" s="93" t="s">
        <v>217</v>
      </c>
      <c r="D70" s="83">
        <v>3</v>
      </c>
      <c r="E70" s="83">
        <v>7</v>
      </c>
      <c r="F70" s="84"/>
      <c r="G70" s="77" t="s">
        <v>286</v>
      </c>
      <c r="H70" s="86"/>
      <c r="I70" s="86"/>
      <c r="J70" s="109"/>
      <c r="K70" s="109"/>
    </row>
    <row r="71" spans="1:11" s="42" customFormat="1" ht="15.75" x14ac:dyDescent="0.25">
      <c r="A71" s="80">
        <v>66</v>
      </c>
      <c r="B71" s="99">
        <v>4301633744</v>
      </c>
      <c r="C71" s="93" t="s">
        <v>218</v>
      </c>
      <c r="D71" s="83">
        <v>3</v>
      </c>
      <c r="E71" s="83">
        <v>7</v>
      </c>
      <c r="F71" s="84"/>
      <c r="G71" s="77" t="s">
        <v>286</v>
      </c>
      <c r="H71" s="86"/>
      <c r="I71" s="86"/>
      <c r="J71" s="109"/>
      <c r="K71" s="109"/>
    </row>
    <row r="72" spans="1:11" s="42" customFormat="1" ht="15.75" x14ac:dyDescent="0.25">
      <c r="A72" s="80">
        <v>67</v>
      </c>
      <c r="B72" s="99">
        <v>4341614718</v>
      </c>
      <c r="C72" s="93" t="s">
        <v>219</v>
      </c>
      <c r="D72" s="83">
        <v>4</v>
      </c>
      <c r="E72" s="83">
        <v>7</v>
      </c>
      <c r="F72" s="84"/>
      <c r="G72" s="77" t="s">
        <v>286</v>
      </c>
      <c r="H72" s="86"/>
      <c r="I72" s="86"/>
      <c r="J72" s="109"/>
      <c r="K72" s="109"/>
    </row>
    <row r="73" spans="1:11" s="42" customFormat="1" ht="15.75" x14ac:dyDescent="0.25">
      <c r="A73" s="80">
        <v>68</v>
      </c>
      <c r="B73" s="110">
        <v>4301626838</v>
      </c>
      <c r="C73" s="111" t="s">
        <v>220</v>
      </c>
      <c r="D73" s="83">
        <v>6</v>
      </c>
      <c r="E73" s="83">
        <v>8</v>
      </c>
      <c r="F73" s="84"/>
      <c r="G73" s="77" t="s">
        <v>286</v>
      </c>
      <c r="J73" s="112"/>
      <c r="K73" s="112"/>
    </row>
    <row r="74" spans="1:11" ht="15" customHeight="1" x14ac:dyDescent="0.25">
      <c r="A74" s="80">
        <v>69</v>
      </c>
      <c r="B74" s="113">
        <v>4212612102</v>
      </c>
      <c r="C74" s="114" t="s">
        <v>158</v>
      </c>
      <c r="D74" s="115">
        <v>2</v>
      </c>
      <c r="E74" s="115">
        <v>1</v>
      </c>
      <c r="F74" s="116"/>
      <c r="G74" s="117" t="s">
        <v>316</v>
      </c>
    </row>
    <row r="75" spans="1:11" ht="15.75" x14ac:dyDescent="0.25">
      <c r="A75" s="80">
        <v>70</v>
      </c>
      <c r="B75" s="113">
        <v>4212612103</v>
      </c>
      <c r="C75" s="114" t="s">
        <v>288</v>
      </c>
      <c r="D75" s="119">
        <v>2</v>
      </c>
      <c r="E75" s="119">
        <v>1</v>
      </c>
      <c r="F75" s="120"/>
      <c r="G75" s="117" t="s">
        <v>316</v>
      </c>
    </row>
    <row r="76" spans="1:11" ht="15.75" x14ac:dyDescent="0.25">
      <c r="A76" s="80">
        <v>71</v>
      </c>
      <c r="B76" s="113">
        <v>4212612104</v>
      </c>
      <c r="C76" s="114" t="s">
        <v>160</v>
      </c>
      <c r="D76" s="115">
        <v>2</v>
      </c>
      <c r="E76" s="115">
        <v>1</v>
      </c>
      <c r="F76" s="116"/>
      <c r="G76" s="117" t="s">
        <v>316</v>
      </c>
    </row>
    <row r="77" spans="1:11" ht="15.75" x14ac:dyDescent="0.25">
      <c r="A77" s="80">
        <v>72</v>
      </c>
      <c r="B77" s="113">
        <v>4212612205</v>
      </c>
      <c r="C77" s="114" t="s">
        <v>170</v>
      </c>
      <c r="D77" s="115">
        <v>2</v>
      </c>
      <c r="E77" s="115">
        <v>2</v>
      </c>
      <c r="F77" s="116"/>
      <c r="G77" s="117" t="s">
        <v>316</v>
      </c>
    </row>
    <row r="78" spans="1:11" ht="15.75" x14ac:dyDescent="0.25">
      <c r="A78" s="80">
        <v>73</v>
      </c>
      <c r="B78" s="113">
        <v>4212612206</v>
      </c>
      <c r="C78" s="114" t="s">
        <v>171</v>
      </c>
      <c r="D78" s="115">
        <v>2</v>
      </c>
      <c r="E78" s="115">
        <v>2</v>
      </c>
      <c r="F78" s="116"/>
      <c r="G78" s="117" t="s">
        <v>316</v>
      </c>
    </row>
    <row r="79" spans="1:11" ht="15.75" x14ac:dyDescent="0.25">
      <c r="A79" s="80">
        <v>74</v>
      </c>
      <c r="B79" s="113">
        <v>4212612308</v>
      </c>
      <c r="C79" s="114" t="s">
        <v>177</v>
      </c>
      <c r="D79" s="115">
        <v>2</v>
      </c>
      <c r="E79" s="115">
        <v>3</v>
      </c>
      <c r="F79" s="116"/>
      <c r="G79" s="117" t="s">
        <v>316</v>
      </c>
    </row>
    <row r="80" spans="1:11" ht="15.75" x14ac:dyDescent="0.25">
      <c r="A80" s="80">
        <v>75</v>
      </c>
      <c r="B80" s="113">
        <v>4212612309</v>
      </c>
      <c r="C80" s="114" t="s">
        <v>178</v>
      </c>
      <c r="D80" s="115">
        <v>2</v>
      </c>
      <c r="E80" s="115">
        <v>3</v>
      </c>
      <c r="F80" s="116"/>
      <c r="G80" s="117" t="s">
        <v>316</v>
      </c>
    </row>
    <row r="81" spans="1:7" ht="15.75" x14ac:dyDescent="0.25">
      <c r="A81" s="80">
        <v>76</v>
      </c>
      <c r="B81" s="113">
        <v>4212612310</v>
      </c>
      <c r="C81" s="114" t="s">
        <v>180</v>
      </c>
      <c r="D81" s="119">
        <v>3</v>
      </c>
      <c r="E81" s="119">
        <v>3</v>
      </c>
      <c r="F81" s="120"/>
      <c r="G81" s="117" t="s">
        <v>316</v>
      </c>
    </row>
    <row r="82" spans="1:7" ht="15.75" x14ac:dyDescent="0.25">
      <c r="A82" s="80">
        <v>77</v>
      </c>
      <c r="B82" s="113">
        <v>4212612415</v>
      </c>
      <c r="C82" s="114" t="s">
        <v>289</v>
      </c>
      <c r="D82" s="115">
        <v>2</v>
      </c>
      <c r="E82" s="115">
        <v>5</v>
      </c>
      <c r="F82" s="116"/>
      <c r="G82" s="117" t="s">
        <v>316</v>
      </c>
    </row>
    <row r="83" spans="1:7" ht="15.75" x14ac:dyDescent="0.25">
      <c r="A83" s="80">
        <v>78</v>
      </c>
      <c r="B83" s="113">
        <v>4212612516</v>
      </c>
      <c r="C83" s="114" t="s">
        <v>290</v>
      </c>
      <c r="D83" s="119">
        <v>2</v>
      </c>
      <c r="E83" s="119">
        <v>6</v>
      </c>
      <c r="F83" s="120"/>
      <c r="G83" s="117" t="s">
        <v>316</v>
      </c>
    </row>
    <row r="84" spans="1:7" ht="15.75" x14ac:dyDescent="0.25">
      <c r="A84" s="80">
        <v>79</v>
      </c>
      <c r="B84" s="113">
        <v>4212613101</v>
      </c>
      <c r="C84" s="114" t="s">
        <v>161</v>
      </c>
      <c r="D84" s="119">
        <v>3</v>
      </c>
      <c r="E84" s="119">
        <v>1</v>
      </c>
      <c r="F84" s="120"/>
      <c r="G84" s="117" t="s">
        <v>316</v>
      </c>
    </row>
    <row r="85" spans="1:7" ht="15.75" x14ac:dyDescent="0.25">
      <c r="A85" s="80">
        <v>80</v>
      </c>
      <c r="B85" s="113">
        <v>4212613311</v>
      </c>
      <c r="C85" s="114" t="s">
        <v>189</v>
      </c>
      <c r="D85" s="115">
        <v>2</v>
      </c>
      <c r="E85" s="115">
        <v>4</v>
      </c>
      <c r="F85" s="116"/>
      <c r="G85" s="117" t="s">
        <v>316</v>
      </c>
    </row>
    <row r="86" spans="1:7" ht="15.75" x14ac:dyDescent="0.25">
      <c r="A86" s="80">
        <v>81</v>
      </c>
      <c r="B86" s="113">
        <v>4212642412</v>
      </c>
      <c r="C86" s="114" t="s">
        <v>190</v>
      </c>
      <c r="D86" s="115">
        <v>2</v>
      </c>
      <c r="E86" s="115">
        <v>4</v>
      </c>
      <c r="F86" s="116"/>
      <c r="G86" s="117" t="s">
        <v>316</v>
      </c>
    </row>
    <row r="87" spans="1:7" ht="15.75" x14ac:dyDescent="0.25">
      <c r="A87" s="80">
        <v>82</v>
      </c>
      <c r="B87" s="113">
        <v>4212643307</v>
      </c>
      <c r="C87" s="114" t="s">
        <v>176</v>
      </c>
      <c r="D87" s="115">
        <v>2</v>
      </c>
      <c r="E87" s="115">
        <v>3</v>
      </c>
      <c r="F87" s="116"/>
      <c r="G87" s="117" t="s">
        <v>316</v>
      </c>
    </row>
    <row r="88" spans="1:7" ht="15.75" x14ac:dyDescent="0.25">
      <c r="A88" s="80">
        <v>83</v>
      </c>
      <c r="B88" s="113">
        <v>4201622119</v>
      </c>
      <c r="C88" s="114" t="s">
        <v>153</v>
      </c>
      <c r="D88" s="115">
        <v>2</v>
      </c>
      <c r="E88" s="115">
        <v>1</v>
      </c>
      <c r="F88" s="116"/>
      <c r="G88" s="117" t="s">
        <v>316</v>
      </c>
    </row>
    <row r="89" spans="1:7" ht="15.75" x14ac:dyDescent="0.25">
      <c r="A89" s="80">
        <v>84</v>
      </c>
      <c r="B89" s="113">
        <v>4201622120</v>
      </c>
      <c r="C89" s="114" t="s">
        <v>154</v>
      </c>
      <c r="D89" s="115">
        <v>2</v>
      </c>
      <c r="E89" s="115">
        <v>1</v>
      </c>
      <c r="F89" s="116"/>
      <c r="G89" s="117" t="s">
        <v>316</v>
      </c>
    </row>
    <row r="90" spans="1:7" ht="15.75" x14ac:dyDescent="0.25">
      <c r="A90" s="80">
        <v>85</v>
      </c>
      <c r="B90" s="113">
        <v>4201622122</v>
      </c>
      <c r="C90" s="114" t="s">
        <v>162</v>
      </c>
      <c r="D90" s="119">
        <v>2</v>
      </c>
      <c r="E90" s="119">
        <v>6</v>
      </c>
      <c r="F90" s="120"/>
      <c r="G90" s="117" t="s">
        <v>316</v>
      </c>
    </row>
    <row r="91" spans="1:7" ht="15.75" x14ac:dyDescent="0.25">
      <c r="A91" s="80">
        <v>86</v>
      </c>
      <c r="B91" s="113">
        <v>4201622123</v>
      </c>
      <c r="C91" s="114" t="s">
        <v>164</v>
      </c>
      <c r="D91" s="119">
        <v>2</v>
      </c>
      <c r="E91" s="119">
        <v>2</v>
      </c>
      <c r="F91" s="120"/>
      <c r="G91" s="117" t="s">
        <v>316</v>
      </c>
    </row>
    <row r="92" spans="1:7" ht="15.75" x14ac:dyDescent="0.25">
      <c r="A92" s="80">
        <v>87</v>
      </c>
      <c r="B92" s="113">
        <v>4201622224</v>
      </c>
      <c r="C92" s="114" t="s">
        <v>297</v>
      </c>
      <c r="D92" s="115">
        <v>2</v>
      </c>
      <c r="E92" s="115">
        <v>1</v>
      </c>
      <c r="F92" s="116"/>
      <c r="G92" s="117" t="s">
        <v>316</v>
      </c>
    </row>
    <row r="93" spans="1:7" ht="15.75" x14ac:dyDescent="0.25">
      <c r="A93" s="80">
        <v>88</v>
      </c>
      <c r="B93" s="113">
        <v>4201622225</v>
      </c>
      <c r="C93" s="114" t="s">
        <v>163</v>
      </c>
      <c r="D93" s="115">
        <v>2</v>
      </c>
      <c r="E93" s="115">
        <v>2</v>
      </c>
      <c r="F93" s="116"/>
      <c r="G93" s="117" t="s">
        <v>316</v>
      </c>
    </row>
    <row r="94" spans="1:7" ht="15.75" x14ac:dyDescent="0.25">
      <c r="A94" s="80">
        <v>89</v>
      </c>
      <c r="B94" s="113">
        <v>4201622226</v>
      </c>
      <c r="C94" s="114" t="s">
        <v>291</v>
      </c>
      <c r="D94" s="115">
        <v>2</v>
      </c>
      <c r="E94" s="115">
        <v>2</v>
      </c>
      <c r="F94" s="116"/>
      <c r="G94" s="117" t="s">
        <v>316</v>
      </c>
    </row>
    <row r="95" spans="1:7" ht="15.75" x14ac:dyDescent="0.25">
      <c r="A95" s="80">
        <v>90</v>
      </c>
      <c r="B95" s="113">
        <v>4201622227</v>
      </c>
      <c r="C95" s="114" t="s">
        <v>165</v>
      </c>
      <c r="D95" s="115">
        <v>2</v>
      </c>
      <c r="E95" s="115">
        <v>2</v>
      </c>
      <c r="F95" s="116"/>
      <c r="G95" s="117" t="s">
        <v>316</v>
      </c>
    </row>
    <row r="96" spans="1:7" ht="15.75" x14ac:dyDescent="0.25">
      <c r="A96" s="80">
        <v>91</v>
      </c>
      <c r="B96" s="113">
        <v>4201622228</v>
      </c>
      <c r="C96" s="114" t="s">
        <v>185</v>
      </c>
      <c r="D96" s="119">
        <v>2</v>
      </c>
      <c r="E96" s="119">
        <v>2</v>
      </c>
      <c r="F96" s="120"/>
      <c r="G96" s="117" t="s">
        <v>316</v>
      </c>
    </row>
    <row r="97" spans="1:7" ht="15.75" x14ac:dyDescent="0.25">
      <c r="A97" s="80">
        <v>92</v>
      </c>
      <c r="B97" s="113">
        <v>4201622229</v>
      </c>
      <c r="C97" s="114" t="s">
        <v>211</v>
      </c>
      <c r="D97" s="119">
        <v>2</v>
      </c>
      <c r="E97" s="119">
        <v>2</v>
      </c>
      <c r="F97" s="120"/>
      <c r="G97" s="117" t="s">
        <v>316</v>
      </c>
    </row>
    <row r="98" spans="1:7" ht="15.75" x14ac:dyDescent="0.25">
      <c r="A98" s="80">
        <v>93</v>
      </c>
      <c r="B98" s="113">
        <v>4201622230</v>
      </c>
      <c r="C98" s="114" t="s">
        <v>173</v>
      </c>
      <c r="D98" s="119">
        <v>2</v>
      </c>
      <c r="E98" s="119">
        <v>2</v>
      </c>
      <c r="F98" s="120"/>
      <c r="G98" s="117" t="s">
        <v>316</v>
      </c>
    </row>
    <row r="99" spans="1:7" ht="15.75" x14ac:dyDescent="0.25">
      <c r="A99" s="80">
        <v>94</v>
      </c>
      <c r="B99" s="113">
        <v>4201622331</v>
      </c>
      <c r="C99" s="114" t="s">
        <v>292</v>
      </c>
      <c r="D99" s="119">
        <v>2</v>
      </c>
      <c r="E99" s="119">
        <v>3</v>
      </c>
      <c r="F99" s="120"/>
      <c r="G99" s="117" t="s">
        <v>316</v>
      </c>
    </row>
    <row r="100" spans="1:7" ht="15.75" x14ac:dyDescent="0.25">
      <c r="A100" s="80">
        <v>95</v>
      </c>
      <c r="B100" s="113">
        <v>4201622332</v>
      </c>
      <c r="C100" s="114" t="s">
        <v>172</v>
      </c>
      <c r="D100" s="119">
        <v>2</v>
      </c>
      <c r="E100" s="119">
        <v>3</v>
      </c>
      <c r="F100" s="120"/>
      <c r="G100" s="117" t="s">
        <v>316</v>
      </c>
    </row>
    <row r="101" spans="1:7" ht="15.75" x14ac:dyDescent="0.25">
      <c r="A101" s="80">
        <v>96</v>
      </c>
      <c r="B101" s="113">
        <v>4201622333</v>
      </c>
      <c r="C101" s="114" t="s">
        <v>166</v>
      </c>
      <c r="D101" s="115">
        <v>2</v>
      </c>
      <c r="E101" s="115">
        <v>3</v>
      </c>
      <c r="F101" s="116"/>
      <c r="G101" s="117" t="s">
        <v>316</v>
      </c>
    </row>
    <row r="102" spans="1:7" ht="15.75" x14ac:dyDescent="0.25">
      <c r="A102" s="80">
        <v>97</v>
      </c>
      <c r="B102" s="113">
        <v>4201622335</v>
      </c>
      <c r="C102" s="114" t="s">
        <v>167</v>
      </c>
      <c r="D102" s="115">
        <v>2</v>
      </c>
      <c r="E102" s="115">
        <v>3</v>
      </c>
      <c r="F102" s="116"/>
      <c r="G102" s="117" t="s">
        <v>316</v>
      </c>
    </row>
    <row r="103" spans="1:7" ht="15.75" x14ac:dyDescent="0.25">
      <c r="A103" s="80">
        <v>98</v>
      </c>
      <c r="B103" s="113">
        <v>4201622436</v>
      </c>
      <c r="C103" s="114" t="s">
        <v>181</v>
      </c>
      <c r="D103" s="119">
        <v>2</v>
      </c>
      <c r="E103" s="119">
        <v>4</v>
      </c>
      <c r="F103" s="120"/>
      <c r="G103" s="117" t="s">
        <v>316</v>
      </c>
    </row>
    <row r="104" spans="1:7" ht="15.75" x14ac:dyDescent="0.25">
      <c r="A104" s="80">
        <v>99</v>
      </c>
      <c r="B104" s="113">
        <v>4201622437</v>
      </c>
      <c r="C104" s="114" t="s">
        <v>182</v>
      </c>
      <c r="D104" s="119">
        <v>2</v>
      </c>
      <c r="E104" s="119">
        <v>4</v>
      </c>
      <c r="F104" s="120"/>
      <c r="G104" s="117" t="s">
        <v>316</v>
      </c>
    </row>
    <row r="105" spans="1:7" ht="15.75" x14ac:dyDescent="0.25">
      <c r="A105" s="80">
        <v>100</v>
      </c>
      <c r="B105" s="113">
        <v>4201622438</v>
      </c>
      <c r="C105" s="114" t="s">
        <v>174</v>
      </c>
      <c r="D105" s="119">
        <v>2</v>
      </c>
      <c r="E105" s="119">
        <v>4</v>
      </c>
      <c r="F105" s="120"/>
      <c r="G105" s="117" t="s">
        <v>316</v>
      </c>
    </row>
    <row r="106" spans="1:7" ht="15.75" x14ac:dyDescent="0.25">
      <c r="A106" s="80">
        <v>101</v>
      </c>
      <c r="B106" s="113">
        <v>4201622439</v>
      </c>
      <c r="C106" s="114" t="s">
        <v>184</v>
      </c>
      <c r="D106" s="119">
        <v>2</v>
      </c>
      <c r="E106" s="119">
        <v>4</v>
      </c>
      <c r="F106" s="120"/>
      <c r="G106" s="117" t="s">
        <v>316</v>
      </c>
    </row>
    <row r="107" spans="1:7" ht="15.75" x14ac:dyDescent="0.25">
      <c r="A107" s="80">
        <v>102</v>
      </c>
      <c r="B107" s="113">
        <v>4201622440</v>
      </c>
      <c r="C107" s="114" t="s">
        <v>298</v>
      </c>
      <c r="D107" s="119">
        <v>2</v>
      </c>
      <c r="E107" s="119">
        <v>4</v>
      </c>
      <c r="F107" s="120"/>
      <c r="G107" s="117" t="s">
        <v>316</v>
      </c>
    </row>
    <row r="108" spans="1:7" ht="15.75" x14ac:dyDescent="0.25">
      <c r="A108" s="80">
        <v>103</v>
      </c>
      <c r="B108" s="113">
        <v>4201622441</v>
      </c>
      <c r="C108" s="114" t="s">
        <v>299</v>
      </c>
      <c r="D108" s="119">
        <v>2</v>
      </c>
      <c r="E108" s="119">
        <v>4</v>
      </c>
      <c r="F108" s="120"/>
      <c r="G108" s="117" t="s">
        <v>316</v>
      </c>
    </row>
    <row r="109" spans="1:7" ht="15.75" x14ac:dyDescent="0.25">
      <c r="A109" s="80">
        <v>104</v>
      </c>
      <c r="B109" s="113">
        <v>4201622442</v>
      </c>
      <c r="C109" s="114" t="s">
        <v>300</v>
      </c>
      <c r="D109" s="119">
        <v>2</v>
      </c>
      <c r="E109" s="119">
        <v>4</v>
      </c>
      <c r="F109" s="120"/>
      <c r="G109" s="117" t="s">
        <v>316</v>
      </c>
    </row>
    <row r="110" spans="1:7" ht="15.75" x14ac:dyDescent="0.25">
      <c r="A110" s="80">
        <v>105</v>
      </c>
      <c r="B110" s="113">
        <v>4201622443</v>
      </c>
      <c r="C110" s="114" t="s">
        <v>191</v>
      </c>
      <c r="D110" s="115">
        <v>2</v>
      </c>
      <c r="E110" s="115">
        <v>5</v>
      </c>
      <c r="F110" s="116"/>
      <c r="G110" s="117" t="s">
        <v>316</v>
      </c>
    </row>
    <row r="111" spans="1:7" ht="15.75" x14ac:dyDescent="0.25">
      <c r="A111" s="80">
        <v>106</v>
      </c>
      <c r="B111" s="113">
        <v>4201622544</v>
      </c>
      <c r="C111" s="114" t="s">
        <v>301</v>
      </c>
      <c r="D111" s="119">
        <v>2</v>
      </c>
      <c r="E111" s="119">
        <v>5</v>
      </c>
      <c r="F111" s="120"/>
      <c r="G111" s="117" t="s">
        <v>316</v>
      </c>
    </row>
    <row r="112" spans="1:7" ht="15.75" x14ac:dyDescent="0.25">
      <c r="A112" s="80">
        <v>107</v>
      </c>
      <c r="B112" s="113">
        <v>4201622545</v>
      </c>
      <c r="C112" s="114" t="s">
        <v>302</v>
      </c>
      <c r="D112" s="119">
        <v>2</v>
      </c>
      <c r="E112" s="119">
        <v>5</v>
      </c>
      <c r="F112" s="120"/>
      <c r="G112" s="117" t="s">
        <v>316</v>
      </c>
    </row>
    <row r="113" spans="1:7" ht="15.75" x14ac:dyDescent="0.25">
      <c r="A113" s="80">
        <v>108</v>
      </c>
      <c r="B113" s="113">
        <v>4201622546</v>
      </c>
      <c r="C113" s="114" t="s">
        <v>207</v>
      </c>
      <c r="D113" s="119">
        <v>2</v>
      </c>
      <c r="E113" s="119">
        <v>5</v>
      </c>
      <c r="F113" s="120"/>
      <c r="G113" s="117" t="s">
        <v>316</v>
      </c>
    </row>
    <row r="114" spans="1:7" ht="15.75" x14ac:dyDescent="0.25">
      <c r="A114" s="80">
        <v>109</v>
      </c>
      <c r="B114" s="113">
        <v>4201622547</v>
      </c>
      <c r="C114" s="114" t="s">
        <v>187</v>
      </c>
      <c r="D114" s="115">
        <v>3</v>
      </c>
      <c r="E114" s="115">
        <v>5</v>
      </c>
      <c r="F114" s="116"/>
      <c r="G114" s="117" t="s">
        <v>316</v>
      </c>
    </row>
    <row r="115" spans="1:7" ht="15.75" x14ac:dyDescent="0.25">
      <c r="A115" s="80">
        <v>110</v>
      </c>
      <c r="B115" s="113">
        <v>4201622652</v>
      </c>
      <c r="C115" s="114" t="s">
        <v>203</v>
      </c>
      <c r="D115" s="115">
        <v>2</v>
      </c>
      <c r="E115" s="115">
        <v>6</v>
      </c>
      <c r="F115" s="116"/>
      <c r="G115" s="117" t="s">
        <v>316</v>
      </c>
    </row>
    <row r="116" spans="1:7" ht="15.75" x14ac:dyDescent="0.25">
      <c r="A116" s="80">
        <v>111</v>
      </c>
      <c r="B116" s="113">
        <v>4201622653</v>
      </c>
      <c r="C116" s="114" t="s">
        <v>205</v>
      </c>
      <c r="D116" s="115">
        <v>2</v>
      </c>
      <c r="E116" s="115">
        <v>6</v>
      </c>
      <c r="F116" s="116"/>
      <c r="G116" s="117" t="s">
        <v>316</v>
      </c>
    </row>
    <row r="117" spans="1:7" ht="15.75" x14ac:dyDescent="0.25">
      <c r="A117" s="80">
        <v>112</v>
      </c>
      <c r="B117" s="113">
        <v>4201622654</v>
      </c>
      <c r="C117" s="114" t="s">
        <v>156</v>
      </c>
      <c r="D117" s="115">
        <v>2</v>
      </c>
      <c r="E117" s="115">
        <v>1</v>
      </c>
      <c r="F117" s="116"/>
      <c r="G117" s="117" t="s">
        <v>316</v>
      </c>
    </row>
    <row r="118" spans="1:7" ht="15.75" x14ac:dyDescent="0.25">
      <c r="A118" s="80">
        <v>113</v>
      </c>
      <c r="B118" s="113">
        <v>4201622655</v>
      </c>
      <c r="C118" s="114" t="s">
        <v>326</v>
      </c>
      <c r="D118" s="115">
        <v>2</v>
      </c>
      <c r="E118" s="115">
        <v>6</v>
      </c>
      <c r="F118" s="116"/>
      <c r="G118" s="117" t="s">
        <v>316</v>
      </c>
    </row>
    <row r="119" spans="1:7" ht="15.75" x14ac:dyDescent="0.25">
      <c r="A119" s="80">
        <v>114</v>
      </c>
      <c r="B119" s="113">
        <v>4201622656</v>
      </c>
      <c r="C119" s="114" t="s">
        <v>327</v>
      </c>
      <c r="D119" s="115">
        <v>2</v>
      </c>
      <c r="E119" s="115">
        <v>6</v>
      </c>
      <c r="F119" s="116"/>
      <c r="G119" s="117" t="s">
        <v>316</v>
      </c>
    </row>
    <row r="120" spans="1:7" ht="15.75" x14ac:dyDescent="0.25">
      <c r="A120" s="80">
        <v>115</v>
      </c>
      <c r="B120" s="113">
        <v>4201623121</v>
      </c>
      <c r="C120" s="114" t="s">
        <v>155</v>
      </c>
      <c r="D120" s="115">
        <v>3</v>
      </c>
      <c r="E120" s="115">
        <v>1</v>
      </c>
      <c r="F120" s="116"/>
      <c r="G120" s="117" t="s">
        <v>316</v>
      </c>
    </row>
    <row r="121" spans="1:7" ht="15.75" x14ac:dyDescent="0.25">
      <c r="A121" s="80">
        <v>116</v>
      </c>
      <c r="B121" s="113">
        <v>4201623334</v>
      </c>
      <c r="C121" s="114" t="s">
        <v>168</v>
      </c>
      <c r="D121" s="121">
        <v>3</v>
      </c>
      <c r="E121" s="115">
        <v>3</v>
      </c>
      <c r="F121" s="116"/>
      <c r="G121" s="117" t="s">
        <v>316</v>
      </c>
    </row>
    <row r="122" spans="1:7" ht="15.75" x14ac:dyDescent="0.25">
      <c r="A122" s="80">
        <v>117</v>
      </c>
      <c r="B122" s="113">
        <v>4201623548</v>
      </c>
      <c r="C122" s="114" t="s">
        <v>293</v>
      </c>
      <c r="D122" s="115">
        <v>2</v>
      </c>
      <c r="E122" s="115">
        <v>5</v>
      </c>
      <c r="F122" s="116"/>
      <c r="G122" s="117" t="s">
        <v>316</v>
      </c>
    </row>
    <row r="123" spans="1:7" ht="15.75" x14ac:dyDescent="0.25">
      <c r="A123" s="80">
        <v>118</v>
      </c>
      <c r="B123" s="113">
        <v>4201623651</v>
      </c>
      <c r="C123" s="114" t="s">
        <v>303</v>
      </c>
      <c r="D123" s="115">
        <v>2</v>
      </c>
      <c r="E123" s="115">
        <v>6</v>
      </c>
      <c r="F123" s="116"/>
      <c r="G123" s="117" t="s">
        <v>316</v>
      </c>
    </row>
    <row r="124" spans="1:7" ht="15.75" x14ac:dyDescent="0.25">
      <c r="A124" s="80">
        <v>119</v>
      </c>
      <c r="B124" s="113">
        <v>4201643550</v>
      </c>
      <c r="C124" s="114" t="s">
        <v>201</v>
      </c>
      <c r="D124" s="115">
        <v>3</v>
      </c>
      <c r="E124" s="115">
        <v>6</v>
      </c>
      <c r="F124" s="116"/>
      <c r="G124" s="117" t="s">
        <v>316</v>
      </c>
    </row>
    <row r="125" spans="1:7" ht="15.75" x14ac:dyDescent="0.25">
      <c r="A125" s="80">
        <v>120</v>
      </c>
      <c r="B125" s="122">
        <v>4212642413</v>
      </c>
      <c r="C125" s="114" t="s">
        <v>169</v>
      </c>
      <c r="D125" s="123">
        <v>2</v>
      </c>
      <c r="E125" s="123">
        <v>4</v>
      </c>
      <c r="F125" s="124"/>
      <c r="G125" s="117" t="s">
        <v>316</v>
      </c>
    </row>
    <row r="126" spans="1:7" ht="15.75" x14ac:dyDescent="0.25">
      <c r="A126" s="80">
        <v>121</v>
      </c>
      <c r="B126" s="122">
        <v>4212612414</v>
      </c>
      <c r="C126" s="114" t="s">
        <v>308</v>
      </c>
      <c r="D126" s="123">
        <v>2</v>
      </c>
      <c r="E126" s="123">
        <v>4</v>
      </c>
      <c r="F126" s="124"/>
      <c r="G126" s="117" t="s">
        <v>316</v>
      </c>
    </row>
    <row r="127" spans="1:7" ht="15.75" x14ac:dyDescent="0.25">
      <c r="A127" s="80">
        <v>122</v>
      </c>
      <c r="B127" s="122">
        <v>4201622549</v>
      </c>
      <c r="C127" s="114" t="s">
        <v>306</v>
      </c>
      <c r="D127" s="123">
        <v>3</v>
      </c>
      <c r="E127" s="123">
        <v>5</v>
      </c>
      <c r="F127" s="124"/>
      <c r="G127" s="117" t="s">
        <v>316</v>
      </c>
    </row>
    <row r="128" spans="1:7" ht="15.75" x14ac:dyDescent="0.25">
      <c r="A128" s="80">
        <v>123</v>
      </c>
      <c r="B128" s="122">
        <v>4201622657</v>
      </c>
      <c r="C128" s="114" t="s">
        <v>304</v>
      </c>
      <c r="D128" s="123">
        <v>3</v>
      </c>
      <c r="E128" s="123">
        <v>6</v>
      </c>
      <c r="F128" s="124"/>
      <c r="G128" s="117" t="s">
        <v>316</v>
      </c>
    </row>
    <row r="129" spans="1:11" ht="15.75" x14ac:dyDescent="0.25">
      <c r="A129" s="80">
        <v>124</v>
      </c>
      <c r="B129" s="122">
        <v>4201643658</v>
      </c>
      <c r="C129" s="114" t="s">
        <v>307</v>
      </c>
      <c r="D129" s="123">
        <v>2</v>
      </c>
      <c r="E129" s="123">
        <v>7</v>
      </c>
      <c r="F129" s="124"/>
      <c r="G129" s="117" t="s">
        <v>316</v>
      </c>
    </row>
    <row r="130" spans="1:11" ht="15.75" x14ac:dyDescent="0.25">
      <c r="A130" s="80">
        <v>125</v>
      </c>
      <c r="B130" s="122">
        <v>4201642759</v>
      </c>
      <c r="C130" s="114" t="s">
        <v>294</v>
      </c>
      <c r="D130" s="123">
        <v>3</v>
      </c>
      <c r="E130" s="123">
        <v>7</v>
      </c>
      <c r="F130" s="124"/>
      <c r="G130" s="117" t="s">
        <v>316</v>
      </c>
    </row>
    <row r="131" spans="1:11" ht="15.75" x14ac:dyDescent="0.25">
      <c r="A131" s="80">
        <v>126</v>
      </c>
      <c r="B131" s="122">
        <v>4201633766</v>
      </c>
      <c r="C131" s="114" t="s">
        <v>305</v>
      </c>
      <c r="D131" s="123">
        <v>2</v>
      </c>
      <c r="E131" s="123">
        <v>7</v>
      </c>
      <c r="F131" s="124"/>
      <c r="G131" s="117" t="s">
        <v>316</v>
      </c>
    </row>
    <row r="132" spans="1:11" ht="15.75" x14ac:dyDescent="0.25">
      <c r="A132" s="80">
        <v>127</v>
      </c>
      <c r="B132" s="122">
        <v>4212612617</v>
      </c>
      <c r="C132" s="114" t="s">
        <v>295</v>
      </c>
      <c r="D132" s="123">
        <v>4</v>
      </c>
      <c r="E132" s="123">
        <v>7</v>
      </c>
      <c r="F132" s="124"/>
      <c r="G132" s="117" t="s">
        <v>316</v>
      </c>
    </row>
    <row r="133" spans="1:11" ht="15.75" x14ac:dyDescent="0.25">
      <c r="A133" s="80">
        <v>128</v>
      </c>
      <c r="B133" s="122">
        <v>4212644718</v>
      </c>
      <c r="C133" s="114" t="s">
        <v>296</v>
      </c>
      <c r="D133" s="123">
        <v>2</v>
      </c>
      <c r="E133" s="123">
        <v>7</v>
      </c>
      <c r="F133" s="124"/>
      <c r="G133" s="117" t="s">
        <v>316</v>
      </c>
    </row>
    <row r="134" spans="1:11" ht="15.75" x14ac:dyDescent="0.25">
      <c r="A134" s="80">
        <v>129</v>
      </c>
      <c r="B134" s="122">
        <v>4212642719</v>
      </c>
      <c r="C134" s="114" t="s">
        <v>220</v>
      </c>
      <c r="D134" s="123">
        <v>6</v>
      </c>
      <c r="E134" s="123">
        <v>8</v>
      </c>
      <c r="F134" s="124"/>
      <c r="G134" s="117" t="s">
        <v>316</v>
      </c>
    </row>
    <row r="135" spans="1:11" ht="15.75" x14ac:dyDescent="0.25">
      <c r="A135" s="80">
        <v>130</v>
      </c>
      <c r="B135" s="122">
        <v>4201643760</v>
      </c>
      <c r="C135" s="114" t="s">
        <v>319</v>
      </c>
      <c r="D135" s="123">
        <v>3</v>
      </c>
      <c r="E135" s="123">
        <v>7</v>
      </c>
      <c r="F135" s="124"/>
      <c r="G135" s="117" t="s">
        <v>316</v>
      </c>
    </row>
    <row r="136" spans="1:11" ht="15.75" x14ac:dyDescent="0.25">
      <c r="A136" s="80">
        <v>131</v>
      </c>
      <c r="B136" s="122">
        <v>4201633761</v>
      </c>
      <c r="C136" s="114" t="s">
        <v>320</v>
      </c>
      <c r="D136" s="123">
        <v>3</v>
      </c>
      <c r="E136" s="123">
        <v>7</v>
      </c>
      <c r="F136" s="124"/>
      <c r="G136" s="117" t="s">
        <v>316</v>
      </c>
    </row>
    <row r="137" spans="1:11" ht="15.75" x14ac:dyDescent="0.25">
      <c r="A137" s="80">
        <v>132</v>
      </c>
      <c r="B137" s="125">
        <v>4201633762</v>
      </c>
      <c r="C137" s="114" t="s">
        <v>321</v>
      </c>
      <c r="D137" s="126">
        <v>3</v>
      </c>
      <c r="E137" s="126">
        <v>7</v>
      </c>
      <c r="F137" s="127"/>
      <c r="G137" s="117" t="s">
        <v>316</v>
      </c>
    </row>
    <row r="138" spans="1:11" ht="15.75" x14ac:dyDescent="0.25">
      <c r="A138" s="80">
        <v>133</v>
      </c>
      <c r="B138" s="125">
        <v>4201633763</v>
      </c>
      <c r="C138" s="114" t="s">
        <v>322</v>
      </c>
      <c r="D138" s="126">
        <v>3</v>
      </c>
      <c r="E138" s="126">
        <v>7</v>
      </c>
      <c r="F138" s="127"/>
      <c r="G138" s="117" t="s">
        <v>316</v>
      </c>
    </row>
    <row r="139" spans="1:11" ht="15.75" x14ac:dyDescent="0.25">
      <c r="A139" s="80">
        <v>134</v>
      </c>
      <c r="B139" s="125">
        <v>4201633764</v>
      </c>
      <c r="C139" s="114" t="s">
        <v>323</v>
      </c>
      <c r="D139" s="126">
        <v>3</v>
      </c>
      <c r="E139" s="126">
        <v>7</v>
      </c>
      <c r="F139" s="127"/>
      <c r="G139" s="117" t="s">
        <v>316</v>
      </c>
    </row>
    <row r="140" spans="1:11" ht="15.75" x14ac:dyDescent="0.25">
      <c r="A140" s="80">
        <v>135</v>
      </c>
      <c r="B140" s="125">
        <v>4201633765</v>
      </c>
      <c r="C140" s="114" t="s">
        <v>324</v>
      </c>
      <c r="D140" s="126">
        <v>3</v>
      </c>
      <c r="E140" s="126">
        <v>7</v>
      </c>
      <c r="F140" s="127"/>
      <c r="G140" s="117" t="s">
        <v>316</v>
      </c>
    </row>
    <row r="141" spans="1:11" s="68" customFormat="1" x14ac:dyDescent="0.25">
      <c r="G141" s="128"/>
      <c r="J141" s="69"/>
      <c r="K141" s="69"/>
    </row>
    <row r="142" spans="1:11" s="68" customFormat="1" x14ac:dyDescent="0.25">
      <c r="G142" s="128"/>
      <c r="J142" s="69"/>
      <c r="K142" s="69"/>
    </row>
    <row r="143" spans="1:11" hidden="1" x14ac:dyDescent="0.25"/>
    <row r="144" spans="1:11" hidden="1" x14ac:dyDescent="0.25">
      <c r="B144" s="129"/>
    </row>
    <row r="145" spans="2:2" hidden="1" x14ac:dyDescent="0.25">
      <c r="B145" s="129"/>
    </row>
    <row r="146" spans="2:2" hidden="1" x14ac:dyDescent="0.25">
      <c r="B146" s="129"/>
    </row>
    <row r="147" spans="2:2" hidden="1" x14ac:dyDescent="0.25">
      <c r="B147" s="129"/>
    </row>
    <row r="148" spans="2:2" hidden="1" x14ac:dyDescent="0.25">
      <c r="B148" s="129"/>
    </row>
    <row r="149" spans="2:2" hidden="1" x14ac:dyDescent="0.25">
      <c r="B149" s="129"/>
    </row>
    <row r="150" spans="2:2" hidden="1" x14ac:dyDescent="0.25">
      <c r="B150" s="129"/>
    </row>
    <row r="151" spans="2:2" hidden="1" x14ac:dyDescent="0.25">
      <c r="B151" s="129"/>
    </row>
    <row r="152" spans="2:2" hidden="1" x14ac:dyDescent="0.25">
      <c r="B152" s="129"/>
    </row>
    <row r="153" spans="2:2" hidden="1" x14ac:dyDescent="0.25">
      <c r="B153" s="129"/>
    </row>
    <row r="154" spans="2:2" hidden="1" x14ac:dyDescent="0.25">
      <c r="B154" s="129"/>
    </row>
    <row r="155" spans="2:2" hidden="1" x14ac:dyDescent="0.25">
      <c r="B155" s="129"/>
    </row>
    <row r="156" spans="2:2" hidden="1" x14ac:dyDescent="0.25">
      <c r="B156" s="129"/>
    </row>
    <row r="157" spans="2:2" hidden="1" x14ac:dyDescent="0.25">
      <c r="B157" s="129"/>
    </row>
    <row r="158" spans="2:2" hidden="1" x14ac:dyDescent="0.25">
      <c r="B158" s="129"/>
    </row>
    <row r="159" spans="2:2" hidden="1" x14ac:dyDescent="0.25">
      <c r="B159" s="129"/>
    </row>
    <row r="160" spans="2:2" hidden="1" x14ac:dyDescent="0.25">
      <c r="B160" s="129"/>
    </row>
    <row r="161" spans="2:2" hidden="1" x14ac:dyDescent="0.25">
      <c r="B161" s="129"/>
    </row>
    <row r="162" spans="2:2" hidden="1" x14ac:dyDescent="0.25">
      <c r="B162" s="129"/>
    </row>
    <row r="163" spans="2:2" hidden="1" x14ac:dyDescent="0.25">
      <c r="B163" s="129"/>
    </row>
    <row r="164" spans="2:2" hidden="1" x14ac:dyDescent="0.25">
      <c r="B164" s="129"/>
    </row>
    <row r="165" spans="2:2" hidden="1" x14ac:dyDescent="0.25">
      <c r="B165" s="129"/>
    </row>
    <row r="166" spans="2:2" hidden="1" x14ac:dyDescent="0.25">
      <c r="B166" s="129"/>
    </row>
    <row r="167" spans="2:2" hidden="1" x14ac:dyDescent="0.25">
      <c r="B167" s="129"/>
    </row>
    <row r="168" spans="2:2" hidden="1" x14ac:dyDescent="0.25">
      <c r="B168" s="129"/>
    </row>
    <row r="169" spans="2:2" hidden="1" x14ac:dyDescent="0.25">
      <c r="B169" s="129"/>
    </row>
    <row r="170" spans="2:2" hidden="1" x14ac:dyDescent="0.25">
      <c r="B170" s="129"/>
    </row>
    <row r="171" spans="2:2" hidden="1" x14ac:dyDescent="0.25">
      <c r="B171" s="129"/>
    </row>
    <row r="172" spans="2:2" hidden="1" x14ac:dyDescent="0.25">
      <c r="B172" s="129"/>
    </row>
    <row r="173" spans="2:2" hidden="1" x14ac:dyDescent="0.25">
      <c r="B173" s="129"/>
    </row>
    <row r="174" spans="2:2" hidden="1" x14ac:dyDescent="0.25">
      <c r="B174" s="129"/>
    </row>
    <row r="175" spans="2:2" hidden="1" x14ac:dyDescent="0.25">
      <c r="B175" s="129"/>
    </row>
    <row r="176" spans="2:2" hidden="1" x14ac:dyDescent="0.25">
      <c r="B176" s="129"/>
    </row>
    <row r="177" spans="2:2" hidden="1" x14ac:dyDescent="0.25">
      <c r="B177" s="129"/>
    </row>
    <row r="178" spans="2:2" hidden="1" x14ac:dyDescent="0.25">
      <c r="B178" s="129"/>
    </row>
    <row r="179" spans="2:2" hidden="1" x14ac:dyDescent="0.25">
      <c r="B179" s="129"/>
    </row>
    <row r="180" spans="2:2" hidden="1" x14ac:dyDescent="0.25">
      <c r="B180" s="129"/>
    </row>
    <row r="181" spans="2:2" hidden="1" x14ac:dyDescent="0.25">
      <c r="B181" s="129"/>
    </row>
    <row r="182" spans="2:2" hidden="1" x14ac:dyDescent="0.25">
      <c r="B182" s="129"/>
    </row>
    <row r="183" spans="2:2" hidden="1" x14ac:dyDescent="0.25">
      <c r="B183" s="129"/>
    </row>
    <row r="184" spans="2:2" hidden="1" x14ac:dyDescent="0.25">
      <c r="B184" s="129"/>
    </row>
    <row r="185" spans="2:2" hidden="1" x14ac:dyDescent="0.25">
      <c r="B185" s="129"/>
    </row>
    <row r="186" spans="2:2" hidden="1" x14ac:dyDescent="0.25">
      <c r="B186" s="129"/>
    </row>
    <row r="187" spans="2:2" hidden="1" x14ac:dyDescent="0.25">
      <c r="B187" s="129"/>
    </row>
    <row r="188" spans="2:2" hidden="1" x14ac:dyDescent="0.25">
      <c r="B188" s="129"/>
    </row>
    <row r="189" spans="2:2" hidden="1" x14ac:dyDescent="0.25">
      <c r="B189" s="129"/>
    </row>
    <row r="190" spans="2:2" hidden="1" x14ac:dyDescent="0.25">
      <c r="B190" s="129"/>
    </row>
    <row r="191" spans="2:2" hidden="1" x14ac:dyDescent="0.25">
      <c r="B191" s="129"/>
    </row>
    <row r="192" spans="2:2" hidden="1" x14ac:dyDescent="0.25">
      <c r="B192" s="129"/>
    </row>
    <row r="193" spans="2:2" hidden="1" x14ac:dyDescent="0.25">
      <c r="B193" s="129"/>
    </row>
    <row r="194" spans="2:2" hidden="1" x14ac:dyDescent="0.25">
      <c r="B194" s="129"/>
    </row>
    <row r="195" spans="2:2" hidden="1" x14ac:dyDescent="0.25">
      <c r="B195" s="129"/>
    </row>
    <row r="196" spans="2:2" hidden="1" x14ac:dyDescent="0.25">
      <c r="B196" s="129"/>
    </row>
    <row r="197" spans="2:2" hidden="1" x14ac:dyDescent="0.25">
      <c r="B197" s="129"/>
    </row>
    <row r="198" spans="2:2" hidden="1" x14ac:dyDescent="0.25">
      <c r="B198" s="129"/>
    </row>
    <row r="199" spans="2:2" hidden="1" x14ac:dyDescent="0.25">
      <c r="B199" s="129"/>
    </row>
    <row r="200" spans="2:2" hidden="1" x14ac:dyDescent="0.25">
      <c r="B200" s="129"/>
    </row>
    <row r="201" spans="2:2" hidden="1" x14ac:dyDescent="0.25">
      <c r="B201" s="129"/>
    </row>
    <row r="202" spans="2:2" hidden="1" x14ac:dyDescent="0.25">
      <c r="B202" s="129"/>
    </row>
    <row r="203" spans="2:2" hidden="1" x14ac:dyDescent="0.25">
      <c r="B203" s="129"/>
    </row>
    <row r="204" spans="2:2" hidden="1" x14ac:dyDescent="0.25">
      <c r="B204" s="129"/>
    </row>
    <row r="205" spans="2:2" hidden="1" x14ac:dyDescent="0.25">
      <c r="B205" s="129"/>
    </row>
    <row r="206" spans="2:2" hidden="1" x14ac:dyDescent="0.25">
      <c r="B206" s="129"/>
    </row>
    <row r="207" spans="2:2" hidden="1" x14ac:dyDescent="0.25">
      <c r="B207" s="129"/>
    </row>
    <row r="208" spans="2:2" hidden="1" x14ac:dyDescent="0.25">
      <c r="B208" s="129"/>
    </row>
    <row r="209" spans="2:2" hidden="1" x14ac:dyDescent="0.25">
      <c r="B209" s="129"/>
    </row>
    <row r="210" spans="2:2" hidden="1" x14ac:dyDescent="0.25">
      <c r="B210" s="129"/>
    </row>
    <row r="211" spans="2:2" hidden="1" x14ac:dyDescent="0.25">
      <c r="B211" s="129"/>
    </row>
    <row r="212" spans="2:2" hidden="1" x14ac:dyDescent="0.25">
      <c r="B212" s="129"/>
    </row>
    <row r="213" spans="2:2" hidden="1" x14ac:dyDescent="0.25">
      <c r="B213" s="129"/>
    </row>
    <row r="214" spans="2:2" hidden="1" x14ac:dyDescent="0.25">
      <c r="B214" s="129"/>
    </row>
    <row r="215" spans="2:2" hidden="1" x14ac:dyDescent="0.25">
      <c r="B215" s="129"/>
    </row>
    <row r="216" spans="2:2" hidden="1" x14ac:dyDescent="0.25">
      <c r="B216" s="129"/>
    </row>
    <row r="217" spans="2:2" hidden="1" x14ac:dyDescent="0.25">
      <c r="B217" s="129"/>
    </row>
    <row r="218" spans="2:2" hidden="1" x14ac:dyDescent="0.25">
      <c r="B218" s="129"/>
    </row>
    <row r="219" spans="2:2" hidden="1" x14ac:dyDescent="0.25">
      <c r="B219" s="129"/>
    </row>
    <row r="220" spans="2:2" hidden="1" x14ac:dyDescent="0.25">
      <c r="B220" s="129"/>
    </row>
    <row r="221" spans="2:2" hidden="1" x14ac:dyDescent="0.25">
      <c r="B221" s="129"/>
    </row>
    <row r="222" spans="2:2" hidden="1" x14ac:dyDescent="0.25">
      <c r="B222" s="129"/>
    </row>
    <row r="223" spans="2:2" hidden="1" x14ac:dyDescent="0.25">
      <c r="B223" s="129"/>
    </row>
    <row r="224" spans="2:2" hidden="1" x14ac:dyDescent="0.25">
      <c r="B224" s="129"/>
    </row>
    <row r="225" spans="2:2" hidden="1" x14ac:dyDescent="0.25">
      <c r="B225" s="129"/>
    </row>
    <row r="226" spans="2:2" hidden="1" x14ac:dyDescent="0.25">
      <c r="B226" s="129"/>
    </row>
    <row r="227" spans="2:2" hidden="1" x14ac:dyDescent="0.25">
      <c r="B227" s="129"/>
    </row>
    <row r="228" spans="2:2" hidden="1" x14ac:dyDescent="0.25">
      <c r="B228" s="129"/>
    </row>
    <row r="229" spans="2:2" hidden="1" x14ac:dyDescent="0.25">
      <c r="B229" s="129"/>
    </row>
    <row r="230" spans="2:2" hidden="1" x14ac:dyDescent="0.25">
      <c r="B230" s="129"/>
    </row>
    <row r="231" spans="2:2" hidden="1" x14ac:dyDescent="0.25">
      <c r="B231" s="129"/>
    </row>
    <row r="232" spans="2:2" hidden="1" x14ac:dyDescent="0.25">
      <c r="B232" s="129"/>
    </row>
    <row r="233" spans="2:2" hidden="1" x14ac:dyDescent="0.25">
      <c r="B233" s="129"/>
    </row>
    <row r="234" spans="2:2" hidden="1" x14ac:dyDescent="0.25">
      <c r="B234" s="129"/>
    </row>
    <row r="235" spans="2:2" hidden="1" x14ac:dyDescent="0.25">
      <c r="B235" s="129"/>
    </row>
    <row r="236" spans="2:2" hidden="1" x14ac:dyDescent="0.25">
      <c r="B236" s="129"/>
    </row>
    <row r="237" spans="2:2" hidden="1" x14ac:dyDescent="0.25">
      <c r="B237" s="129"/>
    </row>
    <row r="238" spans="2:2" hidden="1" x14ac:dyDescent="0.25">
      <c r="B238" s="129"/>
    </row>
    <row r="239" spans="2:2" hidden="1" x14ac:dyDescent="0.25">
      <c r="B239" s="129"/>
    </row>
    <row r="240" spans="2:2" hidden="1" x14ac:dyDescent="0.25">
      <c r="B240" s="129"/>
    </row>
    <row r="241" spans="2:2" hidden="1" x14ac:dyDescent="0.25">
      <c r="B241" s="129"/>
    </row>
    <row r="242" spans="2:2" hidden="1" x14ac:dyDescent="0.25">
      <c r="B242" s="129"/>
    </row>
    <row r="243" spans="2:2" hidden="1" x14ac:dyDescent="0.25">
      <c r="B243" s="129"/>
    </row>
    <row r="244" spans="2:2" hidden="1" x14ac:dyDescent="0.25">
      <c r="B244" s="129"/>
    </row>
    <row r="245" spans="2:2" hidden="1" x14ac:dyDescent="0.25">
      <c r="B245" s="129"/>
    </row>
    <row r="246" spans="2:2" hidden="1" x14ac:dyDescent="0.25">
      <c r="B246" s="129"/>
    </row>
    <row r="247" spans="2:2" hidden="1" x14ac:dyDescent="0.25">
      <c r="B247" s="129"/>
    </row>
    <row r="248" spans="2:2" hidden="1" x14ac:dyDescent="0.25">
      <c r="B248" s="129"/>
    </row>
    <row r="249" spans="2:2" hidden="1" x14ac:dyDescent="0.25">
      <c r="B249" s="129"/>
    </row>
    <row r="250" spans="2:2" hidden="1" x14ac:dyDescent="0.25">
      <c r="B250" s="129"/>
    </row>
    <row r="251" spans="2:2" hidden="1" x14ac:dyDescent="0.25">
      <c r="B251" s="129"/>
    </row>
    <row r="252" spans="2:2" hidden="1" x14ac:dyDescent="0.25">
      <c r="B252" s="129"/>
    </row>
    <row r="253" spans="2:2" hidden="1" x14ac:dyDescent="0.25">
      <c r="B253" s="129"/>
    </row>
    <row r="254" spans="2:2" hidden="1" x14ac:dyDescent="0.25">
      <c r="B254" s="129"/>
    </row>
    <row r="255" spans="2:2" hidden="1" x14ac:dyDescent="0.25">
      <c r="B255" s="129"/>
    </row>
    <row r="256" spans="2:2" hidden="1" x14ac:dyDescent="0.25">
      <c r="B256" s="129"/>
    </row>
    <row r="257" spans="2:2" hidden="1" x14ac:dyDescent="0.25">
      <c r="B257" s="129"/>
    </row>
    <row r="258" spans="2:2" hidden="1" x14ac:dyDescent="0.25">
      <c r="B258" s="129"/>
    </row>
    <row r="259" spans="2:2" hidden="1" x14ac:dyDescent="0.25">
      <c r="B259" s="129"/>
    </row>
    <row r="260" spans="2:2" hidden="1" x14ac:dyDescent="0.25">
      <c r="B260" s="129"/>
    </row>
    <row r="261" spans="2:2" hidden="1" x14ac:dyDescent="0.25">
      <c r="B261" s="129"/>
    </row>
    <row r="262" spans="2:2" hidden="1" x14ac:dyDescent="0.25">
      <c r="B262" s="129"/>
    </row>
    <row r="263" spans="2:2" hidden="1" x14ac:dyDescent="0.25">
      <c r="B263" s="129"/>
    </row>
    <row r="264" spans="2:2" hidden="1" x14ac:dyDescent="0.25">
      <c r="B264" s="129"/>
    </row>
    <row r="265" spans="2:2" hidden="1" x14ac:dyDescent="0.25">
      <c r="B265" s="129"/>
    </row>
    <row r="266" spans="2:2" hidden="1" x14ac:dyDescent="0.25">
      <c r="B266" s="129"/>
    </row>
    <row r="267" spans="2:2" hidden="1" x14ac:dyDescent="0.25">
      <c r="B267" s="129"/>
    </row>
    <row r="268" spans="2:2" hidden="1" x14ac:dyDescent="0.25">
      <c r="B268" s="129"/>
    </row>
    <row r="269" spans="2:2" hidden="1" x14ac:dyDescent="0.25">
      <c r="B269" s="129"/>
    </row>
    <row r="270" spans="2:2" hidden="1" x14ac:dyDescent="0.25">
      <c r="B270" s="129"/>
    </row>
    <row r="271" spans="2:2" hidden="1" x14ac:dyDescent="0.25">
      <c r="B271" s="129"/>
    </row>
    <row r="272" spans="2:2" hidden="1" x14ac:dyDescent="0.25">
      <c r="B272" s="129"/>
    </row>
    <row r="273" spans="2:2" hidden="1" x14ac:dyDescent="0.25">
      <c r="B273" s="129"/>
    </row>
    <row r="274" spans="2:2" hidden="1" x14ac:dyDescent="0.25">
      <c r="B274" s="129"/>
    </row>
    <row r="275" spans="2:2" hidden="1" x14ac:dyDescent="0.25">
      <c r="B275" s="129"/>
    </row>
    <row r="276" spans="2:2" hidden="1" x14ac:dyDescent="0.25">
      <c r="B276" s="129"/>
    </row>
    <row r="277" spans="2:2" hidden="1" x14ac:dyDescent="0.25">
      <c r="B277" s="129"/>
    </row>
    <row r="278" spans="2:2" hidden="1" x14ac:dyDescent="0.25">
      <c r="B278" s="129"/>
    </row>
  </sheetData>
  <sheetProtection algorithmName="SHA-512" hashValue="3FDWU+euT8PIWHPmJLLlgweqORfyutdw7Hi69xaDT8j6L+a98gx70TbyfFt+rwbvsbiidtgFodVA8WH78tAtig==" saltValue="EOh7GmeTtxvouP8y2oz3sA==" spinCount="100000" sheet="1" objects="1" scenarios="1" selectLockedCells="1"/>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6"/>
  <sheetViews>
    <sheetView topLeftCell="A102" workbookViewId="0">
      <selection activeCell="B57" sqref="B57:D57"/>
    </sheetView>
  </sheetViews>
  <sheetFormatPr defaultColWidth="0" defaultRowHeight="15" x14ac:dyDescent="0.25"/>
  <cols>
    <col min="1" max="1" width="9.140625" style="39" customWidth="1"/>
    <col min="2" max="2" width="24.28515625" style="39" customWidth="1"/>
    <col min="3" max="3" width="30.28515625" style="39" customWidth="1"/>
    <col min="4" max="4" width="32.28515625" style="39" hidden="1" customWidth="1"/>
    <col min="5" max="5" width="81.85546875" style="51" customWidth="1"/>
    <col min="6" max="6" width="9.140625" style="39" customWidth="1"/>
    <col min="7" max="16384" width="9.140625" style="39" hidden="1"/>
  </cols>
  <sheetData>
    <row r="1" spans="1:6" x14ac:dyDescent="0.25">
      <c r="A1" s="44"/>
      <c r="B1" s="44"/>
      <c r="C1" s="44"/>
      <c r="D1" s="44"/>
      <c r="E1" s="45"/>
      <c r="F1" s="44"/>
    </row>
    <row r="2" spans="1:6" ht="23.25" x14ac:dyDescent="0.35">
      <c r="A2" s="44"/>
      <c r="B2" s="46" t="s">
        <v>281</v>
      </c>
      <c r="C2" s="44"/>
      <c r="D2" s="44"/>
      <c r="E2" s="45"/>
      <c r="F2" s="44"/>
    </row>
    <row r="3" spans="1:6" x14ac:dyDescent="0.25">
      <c r="A3" s="44"/>
      <c r="B3" s="44"/>
      <c r="C3" s="44"/>
      <c r="D3" s="44"/>
      <c r="E3" s="45"/>
      <c r="F3" s="44"/>
    </row>
    <row r="4" spans="1:6" x14ac:dyDescent="0.25">
      <c r="A4" s="44"/>
      <c r="B4" s="32" t="s">
        <v>314</v>
      </c>
      <c r="C4" s="47" t="s">
        <v>57</v>
      </c>
      <c r="D4" s="47">
        <f>E4</f>
        <v>4201623651</v>
      </c>
      <c r="E4" s="48">
        <f>'Input Kode Matkul'!B3</f>
        <v>4201623651</v>
      </c>
      <c r="F4" s="44"/>
    </row>
    <row r="5" spans="1:6" x14ac:dyDescent="0.25">
      <c r="A5" s="44"/>
      <c r="B5" s="38" t="s">
        <v>85</v>
      </c>
      <c r="C5" s="49" t="s">
        <v>57</v>
      </c>
      <c r="D5" s="49" t="str">
        <f>E5</f>
        <v>Praktikum Studi Kasus dan Diagnosis Kesulitan Belajar</v>
      </c>
      <c r="E5" s="50" t="str">
        <f>'Input Kode Matkul'!C3</f>
        <v>Praktikum Studi Kasus dan Diagnosis Kesulitan Belajar</v>
      </c>
      <c r="F5" s="44"/>
    </row>
    <row r="6" spans="1:6" x14ac:dyDescent="0.25">
      <c r="A6" s="44"/>
      <c r="B6" s="38" t="s">
        <v>335</v>
      </c>
      <c r="C6" s="49" t="s">
        <v>57</v>
      </c>
      <c r="D6" s="49"/>
      <c r="E6" s="40" t="s">
        <v>367</v>
      </c>
      <c r="F6" s="44"/>
    </row>
    <row r="7" spans="1:6" x14ac:dyDescent="0.25">
      <c r="A7" s="44"/>
      <c r="B7" s="32" t="s">
        <v>86</v>
      </c>
      <c r="C7" s="47" t="s">
        <v>57</v>
      </c>
      <c r="D7" s="47">
        <f>E7</f>
        <v>2</v>
      </c>
      <c r="E7" s="50">
        <f>'Input Kode Matkul'!D3</f>
        <v>2</v>
      </c>
      <c r="F7" s="44"/>
    </row>
    <row r="8" spans="1:6" x14ac:dyDescent="0.25">
      <c r="A8" s="44"/>
      <c r="B8" s="38" t="s">
        <v>87</v>
      </c>
      <c r="C8" s="49" t="s">
        <v>57</v>
      </c>
      <c r="D8" s="49">
        <f>E8</f>
        <v>6</v>
      </c>
      <c r="E8" s="50">
        <f>'Input Kode Matkul'!E3</f>
        <v>6</v>
      </c>
      <c r="F8" s="44"/>
    </row>
    <row r="9" spans="1:6" x14ac:dyDescent="0.25">
      <c r="A9" s="44"/>
      <c r="B9" s="32" t="s">
        <v>88</v>
      </c>
      <c r="C9" s="47" t="s">
        <v>57</v>
      </c>
      <c r="D9" s="47" t="str">
        <f>LEFT(E9,16)</f>
        <v>14 Februari 2018</v>
      </c>
      <c r="E9" s="40" t="s">
        <v>222</v>
      </c>
      <c r="F9" s="44"/>
    </row>
    <row r="10" spans="1:6" ht="45" x14ac:dyDescent="0.25">
      <c r="A10" s="44"/>
      <c r="B10" s="52" t="s">
        <v>91</v>
      </c>
      <c r="C10" s="53" t="s">
        <v>57</v>
      </c>
      <c r="D10" s="53" t="str">
        <f>E10</f>
        <v>Prof. Dr. H. Mohamad. Surya</v>
      </c>
      <c r="E10" s="40" t="s">
        <v>225</v>
      </c>
      <c r="F10" s="44"/>
    </row>
    <row r="11" spans="1:6" ht="45" x14ac:dyDescent="0.25">
      <c r="A11" s="44"/>
      <c r="B11" s="54" t="s">
        <v>92</v>
      </c>
      <c r="C11" s="55" t="s">
        <v>57</v>
      </c>
      <c r="D11" s="55" t="str">
        <f>E11</f>
        <v>Dea Siti Ruhansih, M.Pd.</v>
      </c>
      <c r="E11" s="40" t="s">
        <v>233</v>
      </c>
      <c r="F11" s="44"/>
    </row>
    <row r="12" spans="1:6" x14ac:dyDescent="0.25">
      <c r="A12" s="44"/>
      <c r="B12" s="38" t="s">
        <v>93</v>
      </c>
      <c r="C12" s="53" t="s">
        <v>57</v>
      </c>
      <c r="D12" s="55" t="str">
        <f>E12</f>
        <v>Prof. Dr. H. Mohamad. Surya</v>
      </c>
      <c r="E12" s="40" t="s">
        <v>225</v>
      </c>
      <c r="F12" s="44"/>
    </row>
    <row r="13" spans="1:6" s="44" customFormat="1" x14ac:dyDescent="0.25">
      <c r="E13" s="45"/>
    </row>
    <row r="14" spans="1:6" x14ac:dyDescent="0.25">
      <c r="A14" s="44"/>
      <c r="B14" s="32" t="s">
        <v>313</v>
      </c>
      <c r="C14" s="32"/>
      <c r="D14" s="32"/>
      <c r="E14" s="50"/>
      <c r="F14" s="44"/>
    </row>
    <row r="15" spans="1:6" ht="17.25" customHeight="1" x14ac:dyDescent="0.25">
      <c r="A15" s="44"/>
      <c r="B15" s="56"/>
      <c r="C15" s="57" t="s">
        <v>57</v>
      </c>
      <c r="D15" s="58" t="str">
        <f t="shared" ref="D15:D22" si="0">E15</f>
        <v>CP-SA: Mampu mengambil keputusan strategis di bidang bimbingan dan konseling berdasarkan informasi dan data yang relevan</v>
      </c>
      <c r="E15" s="51" t="s">
        <v>379</v>
      </c>
      <c r="F15" s="44"/>
    </row>
    <row r="16" spans="1:6" ht="45" x14ac:dyDescent="0.25">
      <c r="A16" s="44"/>
      <c r="B16" s="56"/>
      <c r="C16" s="57" t="s">
        <v>57</v>
      </c>
      <c r="D16" s="58" t="str">
        <f t="shared" si="0"/>
        <v>CP-SB: Mampu mengelola sumber daya dan organisasi di bidang bimbingan dan konseling, serta mengkomunikasikan pengelolaannya secara bertanggung jawab kepada pemangku jabatan</v>
      </c>
      <c r="E16" s="51" t="s">
        <v>380</v>
      </c>
      <c r="F16" s="44"/>
    </row>
    <row r="17" spans="1:6" ht="45" x14ac:dyDescent="0.25">
      <c r="A17" s="44"/>
      <c r="B17" s="56"/>
      <c r="C17" s="57" t="s">
        <v>57</v>
      </c>
      <c r="D17" s="58" t="str">
        <f t="shared" si="0"/>
        <v>CP-PPA: Mampu menguasai konsep, struktur, materi, dan pola pikir keilmuan bimbingan dan konseling yang diperlukan untuk melaksanakan layanan di satuan pendidikan dasar dan menengah serta studi ke jenjang berikutnya</v>
      </c>
      <c r="E17" s="51" t="s">
        <v>381</v>
      </c>
      <c r="F17" s="44"/>
    </row>
    <row r="18" spans="1:6" ht="30" x14ac:dyDescent="0.25">
      <c r="A18" s="44"/>
      <c r="B18" s="56"/>
      <c r="C18" s="57" t="s">
        <v>57</v>
      </c>
      <c r="D18" s="58"/>
      <c r="E18" s="51" t="s">
        <v>382</v>
      </c>
      <c r="F18" s="44"/>
    </row>
    <row r="19" spans="1:6" ht="75" x14ac:dyDescent="0.25">
      <c r="A19" s="44"/>
      <c r="B19" s="56"/>
      <c r="C19" s="57" t="s">
        <v>57</v>
      </c>
      <c r="D19" s="58"/>
      <c r="E19" s="51" t="s">
        <v>384</v>
      </c>
      <c r="F19" s="44"/>
    </row>
    <row r="20" spans="1:6" ht="45" x14ac:dyDescent="0.25">
      <c r="A20" s="44"/>
      <c r="B20" s="56"/>
      <c r="C20" s="57" t="s">
        <v>57</v>
      </c>
      <c r="D20" s="58" t="str">
        <f t="shared" si="0"/>
        <v xml:space="preserve">CP-KUB: Mampu merancang, melaksanakan penelitian dan mempublikasikan hasilnya sehingga dapat digunakan sebagai alternatif penyelesaian masalah di bidang bimbingan dan konseling </v>
      </c>
      <c r="E20" s="51" t="s">
        <v>383</v>
      </c>
      <c r="F20" s="44"/>
    </row>
    <row r="21" spans="1:6" ht="45" x14ac:dyDescent="0.25">
      <c r="A21" s="44"/>
      <c r="B21" s="56"/>
      <c r="C21" s="57" t="s">
        <v>57</v>
      </c>
      <c r="D21" s="58" t="str">
        <f t="shared" si="0"/>
        <v>CP-KKA: Mampu mengaplikasikan konsep dan prinsip pedagogi, didaktik di bidang bimbingan dan konseling dan keilmuan bimbingan dan konseling untuk melakukan perencanaan, pengelolaan, implementasi, dan evaluasi pelatihan (training) yang inovatif</v>
      </c>
      <c r="E21" s="51" t="s">
        <v>385</v>
      </c>
      <c r="F21" s="44"/>
    </row>
    <row r="22" spans="1:6" ht="45" x14ac:dyDescent="0.25">
      <c r="A22" s="44"/>
      <c r="B22" s="56"/>
      <c r="C22" s="57" t="s">
        <v>57</v>
      </c>
      <c r="D22" s="58" t="str">
        <f t="shared" si="0"/>
        <v>CP-KKB: Mampu merancang, melaksanakan penelitian dan mempublikasikan hasilnya sehingga dapat digunakan sebagai alternatif penyelesaian masalah di bidang pelatihan (training)</v>
      </c>
      <c r="E22" s="51" t="s">
        <v>386</v>
      </c>
      <c r="F22" s="44"/>
    </row>
    <row r="23" spans="1:6" s="44" customFormat="1" x14ac:dyDescent="0.25">
      <c r="E23" s="45"/>
    </row>
    <row r="24" spans="1:6" x14ac:dyDescent="0.25">
      <c r="A24" s="44"/>
      <c r="B24" s="32" t="s">
        <v>361</v>
      </c>
      <c r="C24" s="32"/>
      <c r="D24" s="32"/>
      <c r="E24" s="50"/>
      <c r="F24" s="44"/>
    </row>
    <row r="25" spans="1:6" x14ac:dyDescent="0.25">
      <c r="A25" s="44"/>
      <c r="B25" s="166"/>
      <c r="C25" s="166" t="s">
        <v>360</v>
      </c>
      <c r="D25" s="166"/>
      <c r="E25" s="167" t="s">
        <v>362</v>
      </c>
      <c r="F25" s="44"/>
    </row>
    <row r="26" spans="1:6" x14ac:dyDescent="0.25">
      <c r="A26" s="44"/>
      <c r="B26" s="58" t="s">
        <v>349</v>
      </c>
      <c r="C26" s="165" t="s">
        <v>364</v>
      </c>
      <c r="D26" s="59"/>
      <c r="E26" s="40" t="s">
        <v>388</v>
      </c>
      <c r="F26" s="44"/>
    </row>
    <row r="27" spans="1:6" ht="30" x14ac:dyDescent="0.25">
      <c r="A27" s="44"/>
      <c r="B27" s="58" t="s">
        <v>350</v>
      </c>
      <c r="C27" s="165" t="s">
        <v>364</v>
      </c>
      <c r="D27" s="59"/>
      <c r="E27" s="40" t="s">
        <v>389</v>
      </c>
      <c r="F27" s="44"/>
    </row>
    <row r="28" spans="1:6" x14ac:dyDescent="0.25">
      <c r="A28" s="44"/>
      <c r="B28" s="58" t="s">
        <v>351</v>
      </c>
      <c r="C28" s="165" t="s">
        <v>364</v>
      </c>
      <c r="D28" s="59"/>
      <c r="E28" s="40" t="s">
        <v>390</v>
      </c>
      <c r="F28" s="44"/>
    </row>
    <row r="29" spans="1:6" x14ac:dyDescent="0.25">
      <c r="A29" s="44"/>
      <c r="B29" s="58" t="s">
        <v>352</v>
      </c>
      <c r="C29" s="165"/>
      <c r="D29" s="59"/>
      <c r="E29" s="40"/>
      <c r="F29" s="44"/>
    </row>
    <row r="30" spans="1:6" x14ac:dyDescent="0.25">
      <c r="A30" s="44"/>
      <c r="B30" s="58" t="s">
        <v>353</v>
      </c>
      <c r="C30" s="165"/>
      <c r="D30" s="59"/>
      <c r="E30" s="40"/>
      <c r="F30" s="44"/>
    </row>
    <row r="31" spans="1:6" s="160" customFormat="1" x14ac:dyDescent="0.25">
      <c r="B31" s="161"/>
      <c r="C31" s="162"/>
      <c r="D31" s="163"/>
      <c r="E31" s="164"/>
    </row>
    <row r="32" spans="1:6" x14ac:dyDescent="0.25">
      <c r="A32" s="44"/>
      <c r="B32" s="32" t="s">
        <v>348</v>
      </c>
      <c r="C32" s="32"/>
      <c r="D32" s="32"/>
      <c r="E32" s="50"/>
      <c r="F32" s="44"/>
    </row>
    <row r="33" spans="1:6" x14ac:dyDescent="0.25">
      <c r="A33" s="44"/>
      <c r="B33" s="58" t="s">
        <v>354</v>
      </c>
      <c r="C33" s="57"/>
      <c r="D33" s="59"/>
      <c r="E33" s="168" t="str">
        <f>E26</f>
        <v>konsep belajar, belajar tuntas dan kesulitan belajar</v>
      </c>
      <c r="F33" s="44"/>
    </row>
    <row r="34" spans="1:6" ht="30" x14ac:dyDescent="0.25">
      <c r="A34" s="44"/>
      <c r="B34" s="58" t="s">
        <v>355</v>
      </c>
      <c r="C34" s="57"/>
      <c r="D34" s="59"/>
      <c r="E34" s="168" t="str">
        <f>E27</f>
        <v>diagnostik kesulitan belajar, kedudukan DKB dalam pembelajaran dan metode dan  alat  yang digunakan untuk mendiagnosis kesulitan belajar</v>
      </c>
      <c r="F34" s="44"/>
    </row>
    <row r="35" spans="1:6" x14ac:dyDescent="0.25">
      <c r="A35" s="44"/>
      <c r="B35" s="58" t="s">
        <v>356</v>
      </c>
      <c r="C35" s="57"/>
      <c r="D35" s="59"/>
      <c r="E35" s="168" t="str">
        <f>E28</f>
        <v>konsep dasar dan prosedur  pengajaran remedial</v>
      </c>
      <c r="F35" s="44"/>
    </row>
    <row r="36" spans="1:6" x14ac:dyDescent="0.25">
      <c r="A36" s="44"/>
      <c r="B36" s="58" t="s">
        <v>357</v>
      </c>
      <c r="C36" s="57"/>
      <c r="D36" s="59"/>
      <c r="E36" s="168">
        <f>E29</f>
        <v>0</v>
      </c>
      <c r="F36" s="44"/>
    </row>
    <row r="37" spans="1:6" x14ac:dyDescent="0.25">
      <c r="A37" s="44"/>
      <c r="B37" s="58" t="s">
        <v>358</v>
      </c>
      <c r="C37" s="57"/>
      <c r="D37" s="59"/>
      <c r="E37" s="168">
        <f>E30</f>
        <v>0</v>
      </c>
      <c r="F37" s="44"/>
    </row>
    <row r="38" spans="1:6" s="44" customFormat="1" x14ac:dyDescent="0.25">
      <c r="E38" s="45"/>
    </row>
    <row r="39" spans="1:6" ht="110.25" customHeight="1" x14ac:dyDescent="0.25">
      <c r="A39" s="44"/>
      <c r="B39" s="60" t="s">
        <v>312</v>
      </c>
      <c r="C39" s="55" t="s">
        <v>366</v>
      </c>
      <c r="D39" s="55" t="str">
        <f>E39</f>
        <v>Matakuliah ini termasuk Mata Kuliah Program Studi (MKPRODI). Matakuliah ini membahas konsep belajar, belajar tuntas dan kesulitan belajar, diagnostik kesulitan belajar, kedudukan DKB dalam pembelajaran dan metode dan  alat  yang digunakan untuk mendiagnosis kesulitan belajar, dan konsep dasar dan prosedur  pengajaran remedial. Melalui matakuliah ini, mahasiswa diharapkan mampu menguasai dan mengaplikasikan konsep belajar, belajar tuntas dan kesulitan belajar, diagnostik kesulitan belajar, kedudukan DKB dalam pembelajaran dan metode dan  alat  yang digunakan untuk mendiagnosis kesulitan belajar, dan konsep dasar dan prosedur  pengajaran remedial dalam upaya mendidik dan memberikan layanan bimbingan dan konseling.</v>
      </c>
      <c r="E39" s="168" t="str">
        <f>CONCATENATE("Matakuliah ini termasuk ",E6,". ","Matakuliah ini membahas ",E33,", ",E34,", dan ",E35,". ","Melalui matakuliah ini, mahasiswa diharapkan mampu menguasai dan mengaplikasikan ",E33,", ",E34,", dan ",E35, " dalam upaya mendidik dan memberikan layanan bimbingan dan konseling.")</f>
        <v>Matakuliah ini termasuk Mata Kuliah Program Studi (MKPRODI). Matakuliah ini membahas konsep belajar, belajar tuntas dan kesulitan belajar, diagnostik kesulitan belajar, kedudukan DKB dalam pembelajaran dan metode dan  alat  yang digunakan untuk mendiagnosis kesulitan belajar, dan konsep dasar dan prosedur  pengajaran remedial. Melalui matakuliah ini, mahasiswa diharapkan mampu menguasai dan mengaplikasikan konsep belajar, belajar tuntas dan kesulitan belajar, diagnostik kesulitan belajar, kedudukan DKB dalam pembelajaran dan metode dan  alat  yang digunakan untuk mendiagnosis kesulitan belajar, dan konsep dasar dan prosedur  pengajaran remedial dalam upaya mendidik dan memberikan layanan bimbingan dan konseling.</v>
      </c>
      <c r="F39" s="44"/>
    </row>
    <row r="40" spans="1:6" s="44" customFormat="1" ht="15" customHeight="1" x14ac:dyDescent="0.25">
      <c r="B40" s="61"/>
      <c r="E40" s="45"/>
    </row>
    <row r="41" spans="1:6" ht="16.5" customHeight="1" x14ac:dyDescent="0.25">
      <c r="A41" s="44"/>
      <c r="B41" s="60" t="s">
        <v>328</v>
      </c>
      <c r="C41" s="55" t="s">
        <v>57</v>
      </c>
      <c r="D41" s="55"/>
      <c r="E41" s="62" t="str">
        <f>E26</f>
        <v>konsep belajar, belajar tuntas dan kesulitan belajar</v>
      </c>
      <c r="F41" s="44"/>
    </row>
    <row r="42" spans="1:6" ht="16.5" customHeight="1" x14ac:dyDescent="0.25">
      <c r="A42" s="44"/>
      <c r="B42" s="60"/>
      <c r="C42" s="55" t="s">
        <v>57</v>
      </c>
      <c r="D42" s="55"/>
      <c r="E42" s="62" t="str">
        <f t="shared" ref="E42:E45" si="1">E27</f>
        <v>diagnostik kesulitan belajar, kedudukan DKB dalam pembelajaran dan metode dan  alat  yang digunakan untuk mendiagnosis kesulitan belajar</v>
      </c>
      <c r="F42" s="44"/>
    </row>
    <row r="43" spans="1:6" ht="16.5" customHeight="1" x14ac:dyDescent="0.25">
      <c r="A43" s="44"/>
      <c r="B43" s="60"/>
      <c r="C43" s="55" t="s">
        <v>57</v>
      </c>
      <c r="D43" s="55"/>
      <c r="E43" s="62" t="str">
        <f t="shared" si="1"/>
        <v>konsep dasar dan prosedur  pengajaran remedial</v>
      </c>
      <c r="F43" s="44"/>
    </row>
    <row r="44" spans="1:6" ht="16.5" customHeight="1" x14ac:dyDescent="0.25">
      <c r="A44" s="44"/>
      <c r="B44" s="60"/>
      <c r="C44" s="55" t="s">
        <v>57</v>
      </c>
      <c r="D44" s="55"/>
      <c r="E44" s="62">
        <f t="shared" si="1"/>
        <v>0</v>
      </c>
      <c r="F44" s="44"/>
    </row>
    <row r="45" spans="1:6" ht="16.5" customHeight="1" x14ac:dyDescent="0.25">
      <c r="A45" s="44"/>
      <c r="B45" s="60"/>
      <c r="C45" s="55" t="s">
        <v>57</v>
      </c>
      <c r="D45" s="55"/>
      <c r="E45" s="62">
        <f t="shared" si="1"/>
        <v>0</v>
      </c>
      <c r="F45" s="44"/>
    </row>
    <row r="46" spans="1:6" s="44" customFormat="1" ht="15" customHeight="1" x14ac:dyDescent="0.25">
      <c r="B46" s="61"/>
      <c r="E46" s="45"/>
    </row>
    <row r="47" spans="1:6" ht="16.5" customHeight="1" x14ac:dyDescent="0.25">
      <c r="A47" s="44"/>
      <c r="B47" s="60" t="s">
        <v>329</v>
      </c>
      <c r="C47" s="55" t="s">
        <v>57</v>
      </c>
      <c r="D47" s="55"/>
      <c r="E47" s="62" t="str">
        <f>LOWER(E65)</f>
        <v>pendahuluan mengenai materi-materi pokok yang dipelajari</v>
      </c>
      <c r="F47" s="44"/>
    </row>
    <row r="48" spans="1:6" ht="16.5" customHeight="1" x14ac:dyDescent="0.25">
      <c r="A48" s="44"/>
      <c r="B48" s="60"/>
      <c r="C48" s="55" t="s">
        <v>57</v>
      </c>
      <c r="D48" s="55"/>
      <c r="E48" s="62" t="str">
        <f t="shared" ref="E48:E56" si="2">LOWER(E66)</f>
        <v>konsep perilaku belajar</v>
      </c>
      <c r="F48" s="44"/>
    </row>
    <row r="49" spans="1:6" ht="16.5" customHeight="1" x14ac:dyDescent="0.25">
      <c r="A49" s="44"/>
      <c r="B49" s="60"/>
      <c r="C49" s="55" t="s">
        <v>57</v>
      </c>
      <c r="D49" s="55"/>
      <c r="E49" s="62" t="str">
        <f t="shared" si="2"/>
        <v xml:space="preserve">konsep kesulitan belajar </v>
      </c>
      <c r="F49" s="44"/>
    </row>
    <row r="50" spans="1:6" ht="16.5" customHeight="1" x14ac:dyDescent="0.25">
      <c r="A50" s="44"/>
      <c r="B50" s="60"/>
      <c r="C50" s="55" t="s">
        <v>57</v>
      </c>
      <c r="D50" s="55"/>
      <c r="E50" s="62" t="str">
        <f t="shared" si="2"/>
        <v>diagnostik kesulitan belajar</v>
      </c>
      <c r="F50" s="44"/>
    </row>
    <row r="51" spans="1:6" ht="16.5" customHeight="1" x14ac:dyDescent="0.25">
      <c r="A51" s="44"/>
      <c r="B51" s="60"/>
      <c r="C51" s="55" t="s">
        <v>57</v>
      </c>
      <c r="D51" s="55"/>
      <c r="E51" s="62" t="str">
        <f t="shared" si="2"/>
        <v>prosedur dan teknik diagnostik kesulitan belajar</v>
      </c>
      <c r="F51" s="44"/>
    </row>
    <row r="52" spans="1:6" ht="16.5" customHeight="1" x14ac:dyDescent="0.25">
      <c r="A52" s="44"/>
      <c r="B52" s="60"/>
      <c r="C52" s="55" t="s">
        <v>57</v>
      </c>
      <c r="D52" s="55"/>
      <c r="E52" s="62" t="str">
        <f t="shared" si="2"/>
        <v xml:space="preserve">mengembangkan alat kesulitan belajar </v>
      </c>
      <c r="F52" s="44"/>
    </row>
    <row r="53" spans="1:6" ht="16.5" customHeight="1" x14ac:dyDescent="0.25">
      <c r="A53" s="44"/>
      <c r="B53" s="60"/>
      <c r="C53" s="55" t="s">
        <v>57</v>
      </c>
      <c r="D53" s="55"/>
      <c r="E53" s="62" t="str">
        <f t="shared" si="2"/>
        <v xml:space="preserve">prosedur pelaknasaan kesulitan belajar </v>
      </c>
      <c r="F53" s="44"/>
    </row>
    <row r="54" spans="1:6" ht="16.5" customHeight="1" x14ac:dyDescent="0.25">
      <c r="A54" s="44"/>
      <c r="B54" s="60"/>
      <c r="C54" s="55" t="s">
        <v>57</v>
      </c>
      <c r="D54" s="55"/>
      <c r="E54" s="62" t="str">
        <f t="shared" si="2"/>
        <v>uts</v>
      </c>
      <c r="F54" s="44"/>
    </row>
    <row r="55" spans="1:6" ht="16.5" customHeight="1" x14ac:dyDescent="0.25">
      <c r="A55" s="44"/>
      <c r="B55" s="60"/>
      <c r="C55" s="55" t="s">
        <v>57</v>
      </c>
      <c r="D55" s="55"/>
      <c r="E55" s="62" t="str">
        <f t="shared" si="2"/>
        <v xml:space="preserve">konsep pengajaran remedial </v>
      </c>
      <c r="F55" s="44"/>
    </row>
    <row r="56" spans="1:6" ht="16.5" customHeight="1" x14ac:dyDescent="0.25">
      <c r="A56" s="44"/>
      <c r="B56" s="60"/>
      <c r="C56" s="55" t="s">
        <v>57</v>
      </c>
      <c r="D56" s="55"/>
      <c r="E56" s="62" t="str">
        <f t="shared" si="2"/>
        <v xml:space="preserve">prosedur pelaksanaan pengajaran remedial </v>
      </c>
      <c r="F56" s="44"/>
    </row>
    <row r="57" spans="1:6" ht="16.5" customHeight="1" x14ac:dyDescent="0.25">
      <c r="A57" s="44"/>
      <c r="B57" s="60"/>
      <c r="C57" s="55" t="s">
        <v>57</v>
      </c>
      <c r="D57" s="55"/>
      <c r="E57" s="62" t="str">
        <f t="shared" ref="E57:E62" si="3">LOWER(E75)</f>
        <v xml:space="preserve">konsep rpi untuk pembelajaran remedial </v>
      </c>
      <c r="F57" s="44"/>
    </row>
    <row r="58" spans="1:6" ht="16.5" customHeight="1" x14ac:dyDescent="0.25">
      <c r="A58" s="44"/>
      <c r="B58" s="60"/>
      <c r="C58" s="55" t="s">
        <v>57</v>
      </c>
      <c r="D58" s="55"/>
      <c r="E58" s="62" t="str">
        <f t="shared" si="3"/>
        <v>praktek menyusun rpi</v>
      </c>
      <c r="F58" s="44"/>
    </row>
    <row r="59" spans="1:6" ht="16.5" customHeight="1" x14ac:dyDescent="0.25">
      <c r="A59" s="44"/>
      <c r="B59" s="60"/>
      <c r="C59" s="55" t="s">
        <v>57</v>
      </c>
      <c r="D59" s="55"/>
      <c r="E59" s="62" t="str">
        <f t="shared" si="3"/>
        <v>kesesuaian antara dkb, rpi dan pengajaran remedial</v>
      </c>
      <c r="F59" s="44"/>
    </row>
    <row r="60" spans="1:6" ht="16.5" customHeight="1" x14ac:dyDescent="0.25">
      <c r="A60" s="44"/>
      <c r="B60" s="60"/>
      <c r="C60" s="55" t="s">
        <v>57</v>
      </c>
      <c r="D60" s="55"/>
      <c r="E60" s="62" t="str">
        <f t="shared" si="3"/>
        <v xml:space="preserve">sistematika penyusunan laporan pelaksanaan diagnostik </v>
      </c>
      <c r="F60" s="44"/>
    </row>
    <row r="61" spans="1:6" ht="16.5" customHeight="1" x14ac:dyDescent="0.25">
      <c r="A61" s="44"/>
      <c r="B61" s="60"/>
      <c r="C61" s="55" t="s">
        <v>57</v>
      </c>
      <c r="D61" s="55"/>
      <c r="E61" s="62" t="str">
        <f t="shared" si="3"/>
        <v xml:space="preserve">refleksi proses perkuliahan </v>
      </c>
      <c r="F61" s="44"/>
    </row>
    <row r="62" spans="1:6" ht="16.5" customHeight="1" x14ac:dyDescent="0.25">
      <c r="A62" s="44"/>
      <c r="B62" s="60"/>
      <c r="C62" s="55" t="s">
        <v>57</v>
      </c>
      <c r="D62" s="55"/>
      <c r="E62" s="62" t="str">
        <f t="shared" si="3"/>
        <v>uas</v>
      </c>
      <c r="F62" s="44"/>
    </row>
    <row r="63" spans="1:6" s="44" customFormat="1" ht="15" customHeight="1" x14ac:dyDescent="0.25">
      <c r="B63" s="61"/>
      <c r="E63" s="45"/>
    </row>
    <row r="64" spans="1:6" x14ac:dyDescent="0.25">
      <c r="A64" s="44"/>
      <c r="B64" s="32" t="s">
        <v>94</v>
      </c>
      <c r="C64" s="32"/>
      <c r="D64" s="32"/>
      <c r="E64" s="50" t="s">
        <v>311</v>
      </c>
      <c r="F64" s="44"/>
    </row>
    <row r="65" spans="1:6" x14ac:dyDescent="0.25">
      <c r="A65" s="44"/>
      <c r="B65" s="63" t="s">
        <v>63</v>
      </c>
      <c r="C65" s="59" t="s">
        <v>57</v>
      </c>
      <c r="D65" s="59" t="str">
        <f t="shared" ref="D65:D71" si="4">E65</f>
        <v>Pendahuluan mengenai materi-materi pokok yang dipelajari</v>
      </c>
      <c r="E65" s="40" t="s">
        <v>391</v>
      </c>
      <c r="F65" s="44"/>
    </row>
    <row r="66" spans="1:6" x14ac:dyDescent="0.25">
      <c r="A66" s="44"/>
      <c r="B66" s="63" t="s">
        <v>64</v>
      </c>
      <c r="C66" s="59" t="s">
        <v>57</v>
      </c>
      <c r="D66" s="59" t="str">
        <f t="shared" si="4"/>
        <v>Konsep Perilaku Belajar</v>
      </c>
      <c r="E66" s="40" t="s">
        <v>392</v>
      </c>
      <c r="F66" s="44"/>
    </row>
    <row r="67" spans="1:6" x14ac:dyDescent="0.25">
      <c r="A67" s="44"/>
      <c r="B67" s="63" t="s">
        <v>65</v>
      </c>
      <c r="C67" s="59" t="s">
        <v>57</v>
      </c>
      <c r="D67" s="59" t="str">
        <f t="shared" si="4"/>
        <v xml:space="preserve">Konsep Kesulitan Belajar </v>
      </c>
      <c r="E67" s="40" t="s">
        <v>393</v>
      </c>
      <c r="F67" s="44"/>
    </row>
    <row r="68" spans="1:6" x14ac:dyDescent="0.25">
      <c r="A68" s="44"/>
      <c r="B68" s="63" t="s">
        <v>66</v>
      </c>
      <c r="C68" s="59" t="s">
        <v>57</v>
      </c>
      <c r="D68" s="59" t="str">
        <f t="shared" si="4"/>
        <v>Diagnostik Kesulitan Belajar</v>
      </c>
      <c r="E68" s="40" t="s">
        <v>394</v>
      </c>
      <c r="F68" s="44"/>
    </row>
    <row r="69" spans="1:6" x14ac:dyDescent="0.25">
      <c r="A69" s="44"/>
      <c r="B69" s="63" t="s">
        <v>67</v>
      </c>
      <c r="C69" s="59" t="s">
        <v>57</v>
      </c>
      <c r="D69" s="59" t="str">
        <f t="shared" si="4"/>
        <v>Prosedur dan teknik Diagnostik Kesulitan Belajar</v>
      </c>
      <c r="E69" s="40" t="s">
        <v>395</v>
      </c>
      <c r="F69" s="44"/>
    </row>
    <row r="70" spans="1:6" x14ac:dyDescent="0.25">
      <c r="A70" s="44"/>
      <c r="B70" s="63" t="s">
        <v>68</v>
      </c>
      <c r="C70" s="59" t="s">
        <v>57</v>
      </c>
      <c r="D70" s="59" t="str">
        <f t="shared" si="4"/>
        <v xml:space="preserve">Mengembangkan Alat kesulitan Belajar </v>
      </c>
      <c r="E70" s="40" t="s">
        <v>396</v>
      </c>
      <c r="F70" s="44"/>
    </row>
    <row r="71" spans="1:6" x14ac:dyDescent="0.25">
      <c r="A71" s="44"/>
      <c r="B71" s="63" t="s">
        <v>69</v>
      </c>
      <c r="C71" s="59" t="s">
        <v>57</v>
      </c>
      <c r="D71" s="59" t="str">
        <f t="shared" si="4"/>
        <v xml:space="preserve">Prosedur Pelaknasaan Kesulitan Belajar </v>
      </c>
      <c r="E71" s="40" t="s">
        <v>397</v>
      </c>
      <c r="F71" s="44"/>
    </row>
    <row r="72" spans="1:6" x14ac:dyDescent="0.25">
      <c r="A72" s="44"/>
      <c r="B72" s="63" t="s">
        <v>70</v>
      </c>
      <c r="C72" s="59" t="s">
        <v>57</v>
      </c>
      <c r="D72" s="59" t="s">
        <v>23</v>
      </c>
      <c r="E72" s="40" t="s">
        <v>83</v>
      </c>
      <c r="F72" s="44"/>
    </row>
    <row r="73" spans="1:6" x14ac:dyDescent="0.25">
      <c r="A73" s="44"/>
      <c r="B73" s="63" t="s">
        <v>71</v>
      </c>
      <c r="C73" s="59" t="s">
        <v>57</v>
      </c>
      <c r="D73" s="59" t="str">
        <f t="shared" ref="D73:D74" si="5">E73</f>
        <v xml:space="preserve">Konsep Pengajaran Remedial </v>
      </c>
      <c r="E73" s="40" t="s">
        <v>398</v>
      </c>
      <c r="F73" s="44"/>
    </row>
    <row r="74" spans="1:6" x14ac:dyDescent="0.25">
      <c r="A74" s="44"/>
      <c r="B74" s="63" t="s">
        <v>72</v>
      </c>
      <c r="C74" s="59" t="s">
        <v>57</v>
      </c>
      <c r="D74" s="59" t="str">
        <f t="shared" si="5"/>
        <v xml:space="preserve">Prosedur Pelaksanaan Pengajaran Remedial </v>
      </c>
      <c r="E74" s="40" t="s">
        <v>399</v>
      </c>
      <c r="F74" s="44"/>
    </row>
    <row r="75" spans="1:6" x14ac:dyDescent="0.25">
      <c r="A75" s="44"/>
      <c r="B75" s="63" t="s">
        <v>73</v>
      </c>
      <c r="C75" s="59" t="s">
        <v>57</v>
      </c>
      <c r="D75" s="59" t="str">
        <f>E75</f>
        <v xml:space="preserve">Konsep RPI Untuk Pembelajaran Remedial </v>
      </c>
      <c r="E75" s="40" t="s">
        <v>400</v>
      </c>
      <c r="F75" s="44"/>
    </row>
    <row r="76" spans="1:6" x14ac:dyDescent="0.25">
      <c r="A76" s="44"/>
      <c r="B76" s="63" t="s">
        <v>74</v>
      </c>
      <c r="C76" s="59" t="s">
        <v>57</v>
      </c>
      <c r="D76" s="59" t="str">
        <f>E76</f>
        <v>Praktek Menyusun RPI</v>
      </c>
      <c r="E76" s="40" t="s">
        <v>401</v>
      </c>
      <c r="F76" s="44"/>
    </row>
    <row r="77" spans="1:6" x14ac:dyDescent="0.25">
      <c r="A77" s="44"/>
      <c r="B77" s="63" t="s">
        <v>75</v>
      </c>
      <c r="C77" s="59" t="s">
        <v>57</v>
      </c>
      <c r="D77" s="59" t="str">
        <f>E77</f>
        <v>Kesesuaian antara DKB, RPI dan Pengajaran Remedial</v>
      </c>
      <c r="E77" s="40" t="s">
        <v>402</v>
      </c>
      <c r="F77" s="44"/>
    </row>
    <row r="78" spans="1:6" x14ac:dyDescent="0.25">
      <c r="A78" s="44"/>
      <c r="B78" s="63" t="s">
        <v>76</v>
      </c>
      <c r="C78" s="59" t="s">
        <v>57</v>
      </c>
      <c r="D78" s="59" t="str">
        <f>E78</f>
        <v xml:space="preserve">Sistematika Penyusunan Laporan Pelaksanaan Diagnostik </v>
      </c>
      <c r="E78" s="40" t="s">
        <v>403</v>
      </c>
      <c r="F78" s="44"/>
    </row>
    <row r="79" spans="1:6" x14ac:dyDescent="0.25">
      <c r="A79" s="44"/>
      <c r="B79" s="63" t="s">
        <v>77</v>
      </c>
      <c r="C79" s="59" t="s">
        <v>57</v>
      </c>
      <c r="D79" s="59" t="str">
        <f>E79</f>
        <v xml:space="preserve">Refleksi Proses Perkuliahan </v>
      </c>
      <c r="E79" s="40" t="s">
        <v>404</v>
      </c>
      <c r="F79" s="44"/>
    </row>
    <row r="80" spans="1:6" x14ac:dyDescent="0.25">
      <c r="A80" s="44"/>
      <c r="B80" s="63" t="s">
        <v>78</v>
      </c>
      <c r="C80" s="59" t="s">
        <v>57</v>
      </c>
      <c r="D80" s="59" t="s">
        <v>24</v>
      </c>
      <c r="E80" s="40" t="s">
        <v>84</v>
      </c>
      <c r="F80" s="44"/>
    </row>
    <row r="81" spans="1:6" s="44" customFormat="1" x14ac:dyDescent="0.25">
      <c r="E81" s="45"/>
    </row>
    <row r="82" spans="1:6" s="44" customFormat="1" x14ac:dyDescent="0.25">
      <c r="B82" s="32" t="s">
        <v>282</v>
      </c>
      <c r="C82" s="32"/>
      <c r="D82" s="32"/>
      <c r="E82" s="45"/>
    </row>
    <row r="83" spans="1:6" s="44" customFormat="1" x14ac:dyDescent="0.25">
      <c r="B83" s="63" t="s">
        <v>283</v>
      </c>
      <c r="C83" s="59" t="s">
        <v>57</v>
      </c>
      <c r="D83" s="63"/>
      <c r="E83" s="64">
        <f>(100-(SUM(D85:D86)))/2</f>
        <v>25</v>
      </c>
    </row>
    <row r="84" spans="1:6" s="44" customFormat="1" x14ac:dyDescent="0.25">
      <c r="B84" s="63" t="s">
        <v>284</v>
      </c>
      <c r="C84" s="59" t="s">
        <v>57</v>
      </c>
      <c r="D84" s="63"/>
      <c r="E84" s="64">
        <f>(100-(SUM(D85:D86)))/2</f>
        <v>25</v>
      </c>
    </row>
    <row r="85" spans="1:6" s="44" customFormat="1" x14ac:dyDescent="0.25">
      <c r="B85" s="63" t="s">
        <v>83</v>
      </c>
      <c r="C85" s="59" t="s">
        <v>57</v>
      </c>
      <c r="D85" s="63">
        <f>E85</f>
        <v>20</v>
      </c>
      <c r="E85" s="40">
        <v>20</v>
      </c>
    </row>
    <row r="86" spans="1:6" s="44" customFormat="1" x14ac:dyDescent="0.25">
      <c r="B86" s="63" t="s">
        <v>84</v>
      </c>
      <c r="C86" s="59" t="s">
        <v>57</v>
      </c>
      <c r="D86" s="63">
        <f>E86</f>
        <v>30</v>
      </c>
      <c r="E86" s="40">
        <v>30</v>
      </c>
    </row>
    <row r="87" spans="1:6" s="44" customFormat="1" x14ac:dyDescent="0.25">
      <c r="E87" s="45"/>
    </row>
    <row r="88" spans="1:6" x14ac:dyDescent="0.25">
      <c r="A88" s="44"/>
      <c r="B88" s="32" t="s">
        <v>114</v>
      </c>
      <c r="C88" s="32"/>
      <c r="D88" s="32"/>
      <c r="E88" s="50"/>
      <c r="F88" s="44"/>
    </row>
    <row r="89" spans="1:6" ht="30" x14ac:dyDescent="0.25">
      <c r="A89" s="44"/>
      <c r="B89" s="58" t="s">
        <v>18</v>
      </c>
      <c r="C89" s="56">
        <v>1</v>
      </c>
      <c r="D89" s="63" t="str">
        <f>E89</f>
        <v>Blackhurst  &amp; Bendine  (1981). An  Introductions  to Special  Education,  New  York: Liitle Brown &amp; Company</v>
      </c>
      <c r="E89" s="40" t="s">
        <v>405</v>
      </c>
      <c r="F89" s="44"/>
    </row>
    <row r="90" spans="1:6" ht="33.75" customHeight="1" x14ac:dyDescent="0.25">
      <c r="A90" s="44"/>
      <c r="B90" s="63"/>
      <c r="C90" s="56">
        <v>2</v>
      </c>
      <c r="D90" s="63">
        <f>E90</f>
        <v>0</v>
      </c>
      <c r="E90" s="40"/>
      <c r="F90" s="44"/>
    </row>
    <row r="91" spans="1:6" x14ac:dyDescent="0.25">
      <c r="A91" s="44"/>
      <c r="B91" s="63"/>
      <c r="C91" s="56">
        <v>3</v>
      </c>
      <c r="D91" s="63">
        <f>E91</f>
        <v>0</v>
      </c>
      <c r="E91" s="40"/>
      <c r="F91" s="44"/>
    </row>
    <row r="92" spans="1:6" s="44" customFormat="1" x14ac:dyDescent="0.25">
      <c r="E92" s="45"/>
    </row>
    <row r="93" spans="1:6" ht="30" x14ac:dyDescent="0.25">
      <c r="A93" s="44"/>
      <c r="B93" s="63" t="s">
        <v>19</v>
      </c>
      <c r="C93" s="56">
        <v>1</v>
      </c>
      <c r="D93" s="63" t="str">
        <f>E93</f>
        <v>Mulyono, Abdurrahman  (1996).  Pendidikan Bagi Anak  berkesulitan Belajar. Jakarta: Depdikbud Dirjen Dikti</v>
      </c>
      <c r="E93" s="40" t="s">
        <v>406</v>
      </c>
      <c r="F93" s="44"/>
    </row>
    <row r="94" spans="1:6" x14ac:dyDescent="0.25">
      <c r="A94" s="44"/>
      <c r="B94" s="63"/>
      <c r="C94" s="56">
        <v>2</v>
      </c>
      <c r="D94" s="63">
        <f t="shared" ref="D94:D99" si="6">E94</f>
        <v>0</v>
      </c>
      <c r="E94" s="40"/>
      <c r="F94" s="44"/>
    </row>
    <row r="95" spans="1:6" x14ac:dyDescent="0.25">
      <c r="A95" s="44"/>
      <c r="B95" s="63"/>
      <c r="C95" s="56">
        <v>3</v>
      </c>
      <c r="D95" s="63">
        <f t="shared" si="6"/>
        <v>0</v>
      </c>
      <c r="E95" s="40"/>
      <c r="F95" s="44"/>
    </row>
    <row r="96" spans="1:6" x14ac:dyDescent="0.25">
      <c r="A96" s="44"/>
      <c r="B96" s="63"/>
      <c r="C96" s="56">
        <v>4</v>
      </c>
      <c r="D96" s="63">
        <f t="shared" si="6"/>
        <v>0</v>
      </c>
      <c r="E96" s="40"/>
      <c r="F96" s="44"/>
    </row>
    <row r="97" spans="1:6" x14ac:dyDescent="0.25">
      <c r="A97" s="44"/>
      <c r="B97" s="63"/>
      <c r="C97" s="56">
        <v>5</v>
      </c>
      <c r="D97" s="63">
        <f t="shared" si="6"/>
        <v>0</v>
      </c>
      <c r="E97" s="40"/>
      <c r="F97" s="44"/>
    </row>
    <row r="98" spans="1:6" x14ac:dyDescent="0.25">
      <c r="A98" s="44"/>
      <c r="B98" s="63"/>
      <c r="C98" s="56">
        <v>6</v>
      </c>
      <c r="D98" s="63">
        <f t="shared" si="6"/>
        <v>0</v>
      </c>
      <c r="E98" s="40"/>
      <c r="F98" s="44"/>
    </row>
    <row r="99" spans="1:6" x14ac:dyDescent="0.25">
      <c r="A99" s="44"/>
      <c r="B99" s="63"/>
      <c r="C99" s="56">
        <v>7</v>
      </c>
      <c r="D99" s="63">
        <f t="shared" si="6"/>
        <v>0</v>
      </c>
      <c r="E99" s="40"/>
      <c r="F99" s="44"/>
    </row>
    <row r="100" spans="1:6" s="44" customFormat="1" x14ac:dyDescent="0.25">
      <c r="E100" s="45"/>
    </row>
    <row r="101" spans="1:6" x14ac:dyDescent="0.25">
      <c r="A101" s="44"/>
      <c r="B101" s="32" t="s">
        <v>115</v>
      </c>
      <c r="C101" s="32"/>
      <c r="D101" s="32"/>
      <c r="E101" s="50"/>
      <c r="F101" s="44"/>
    </row>
    <row r="102" spans="1:6" x14ac:dyDescent="0.25">
      <c r="A102" s="44"/>
      <c r="B102" s="63" t="s">
        <v>116</v>
      </c>
      <c r="C102" s="63">
        <v>1</v>
      </c>
      <c r="D102" s="63" t="str">
        <f>E102</f>
        <v>MS. Power Point</v>
      </c>
      <c r="E102" s="40" t="s">
        <v>259</v>
      </c>
      <c r="F102" s="44"/>
    </row>
    <row r="103" spans="1:6" x14ac:dyDescent="0.25">
      <c r="A103" s="44"/>
      <c r="B103" s="63"/>
      <c r="C103" s="63">
        <v>2</v>
      </c>
      <c r="D103" s="63">
        <f>E103</f>
        <v>0</v>
      </c>
      <c r="E103" s="40"/>
      <c r="F103" s="44"/>
    </row>
    <row r="104" spans="1:6" x14ac:dyDescent="0.25">
      <c r="A104" s="44"/>
      <c r="B104" s="63"/>
      <c r="C104" s="63">
        <v>3</v>
      </c>
      <c r="D104" s="63">
        <f>E104</f>
        <v>0</v>
      </c>
      <c r="E104" s="40"/>
      <c r="F104" s="44"/>
    </row>
    <row r="105" spans="1:6" s="44" customFormat="1" x14ac:dyDescent="0.25">
      <c r="E105" s="45"/>
    </row>
    <row r="106" spans="1:6" x14ac:dyDescent="0.25">
      <c r="A106" s="44"/>
      <c r="B106" s="63" t="s">
        <v>117</v>
      </c>
      <c r="C106" s="63">
        <v>1</v>
      </c>
      <c r="D106" s="63" t="str">
        <f>E106</f>
        <v>Notebook</v>
      </c>
      <c r="E106" s="40" t="s">
        <v>261</v>
      </c>
      <c r="F106" s="44"/>
    </row>
    <row r="107" spans="1:6" x14ac:dyDescent="0.25">
      <c r="A107" s="44"/>
      <c r="B107" s="63"/>
      <c r="C107" s="63">
        <v>2</v>
      </c>
      <c r="D107" s="63" t="str">
        <f>E107</f>
        <v>Proyektor</v>
      </c>
      <c r="E107" s="40" t="s">
        <v>262</v>
      </c>
      <c r="F107" s="44"/>
    </row>
    <row r="108" spans="1:6" x14ac:dyDescent="0.25">
      <c r="A108" s="44"/>
      <c r="B108" s="63"/>
      <c r="C108" s="63">
        <v>3</v>
      </c>
      <c r="D108" s="63">
        <f>E108</f>
        <v>0</v>
      </c>
      <c r="E108" s="40"/>
      <c r="F108" s="44"/>
    </row>
    <row r="109" spans="1:6" s="44" customFormat="1" x14ac:dyDescent="0.25">
      <c r="E109" s="45"/>
    </row>
    <row r="110" spans="1:6" x14ac:dyDescent="0.25">
      <c r="A110" s="44"/>
      <c r="B110" s="32" t="s">
        <v>89</v>
      </c>
      <c r="C110" s="47" t="s">
        <v>57</v>
      </c>
      <c r="D110" s="47" t="str">
        <f>E110</f>
        <v>Dea Siti Ruhansih, M.Pd.</v>
      </c>
      <c r="E110" s="50" t="str">
        <f>D11</f>
        <v>Dea Siti Ruhansih, M.Pd.</v>
      </c>
      <c r="F110" s="44"/>
    </row>
    <row r="111" spans="1:6" s="44" customFormat="1" x14ac:dyDescent="0.25">
      <c r="C111" s="65"/>
      <c r="D111" s="65"/>
      <c r="E111" s="45"/>
    </row>
    <row r="112" spans="1:6" x14ac:dyDescent="0.25">
      <c r="A112" s="44"/>
      <c r="B112" s="32" t="s">
        <v>118</v>
      </c>
      <c r="C112" s="47" t="s">
        <v>57</v>
      </c>
      <c r="D112" s="47">
        <f>E112</f>
        <v>0</v>
      </c>
      <c r="E112" s="40"/>
      <c r="F112" s="44"/>
    </row>
    <row r="113" spans="1:6" x14ac:dyDescent="0.25">
      <c r="A113" s="44"/>
      <c r="B113" s="44"/>
      <c r="C113" s="44"/>
      <c r="D113" s="44"/>
      <c r="E113" s="45"/>
      <c r="F113" s="44"/>
    </row>
    <row r="114" spans="1:6" x14ac:dyDescent="0.25">
      <c r="A114" s="44"/>
      <c r="B114" s="44"/>
      <c r="C114" s="44"/>
      <c r="D114" s="44"/>
      <c r="E114" s="45"/>
      <c r="F114" s="44"/>
    </row>
    <row r="115" spans="1:6" x14ac:dyDescent="0.25">
      <c r="A115" s="44"/>
      <c r="B115" s="44"/>
      <c r="C115" s="44"/>
      <c r="D115" s="44"/>
      <c r="E115" s="45"/>
      <c r="F115" s="44"/>
    </row>
    <row r="117" spans="1:6" x14ac:dyDescent="0.25">
      <c r="B117" s="39" t="s">
        <v>88</v>
      </c>
      <c r="E117" s="51" t="s">
        <v>257</v>
      </c>
    </row>
    <row r="118" spans="1:6" x14ac:dyDescent="0.25">
      <c r="B118" s="39" t="s">
        <v>223</v>
      </c>
      <c r="E118" s="51" t="s">
        <v>258</v>
      </c>
    </row>
    <row r="119" spans="1:6" x14ac:dyDescent="0.25">
      <c r="B119" s="39" t="s">
        <v>221</v>
      </c>
      <c r="E119" s="51" t="s">
        <v>259</v>
      </c>
    </row>
    <row r="120" spans="1:6" x14ac:dyDescent="0.25">
      <c r="B120" s="39" t="s">
        <v>224</v>
      </c>
      <c r="E120" s="51" t="s">
        <v>387</v>
      </c>
    </row>
    <row r="121" spans="1:6" x14ac:dyDescent="0.25">
      <c r="B121" s="39" t="s">
        <v>222</v>
      </c>
      <c r="E121" s="51" t="s">
        <v>260</v>
      </c>
    </row>
    <row r="122" spans="1:6" x14ac:dyDescent="0.25">
      <c r="E122" s="66" t="s">
        <v>261</v>
      </c>
    </row>
    <row r="123" spans="1:6" x14ac:dyDescent="0.25">
      <c r="B123" s="39" t="s">
        <v>90</v>
      </c>
      <c r="D123" s="39" t="s">
        <v>89</v>
      </c>
      <c r="E123" s="51" t="s">
        <v>262</v>
      </c>
    </row>
    <row r="124" spans="1:6" x14ac:dyDescent="0.25">
      <c r="B124" s="39" t="s">
        <v>225</v>
      </c>
      <c r="D124" s="39" t="s">
        <v>233</v>
      </c>
    </row>
    <row r="125" spans="1:6" x14ac:dyDescent="0.25">
      <c r="B125" s="39" t="s">
        <v>228</v>
      </c>
      <c r="D125" s="39" t="s">
        <v>325</v>
      </c>
      <c r="E125" s="51" t="s">
        <v>333</v>
      </c>
    </row>
    <row r="126" spans="1:6" x14ac:dyDescent="0.25">
      <c r="B126" s="39" t="s">
        <v>226</v>
      </c>
      <c r="D126" s="39" t="s">
        <v>234</v>
      </c>
      <c r="E126" s="51" t="s">
        <v>365</v>
      </c>
    </row>
    <row r="127" spans="1:6" x14ac:dyDescent="0.25">
      <c r="B127" s="39" t="s">
        <v>229</v>
      </c>
      <c r="D127" s="39" t="s">
        <v>230</v>
      </c>
      <c r="E127" s="51" t="s">
        <v>336</v>
      </c>
    </row>
    <row r="128" spans="1:6" x14ac:dyDescent="0.25">
      <c r="B128" s="39" t="s">
        <v>227</v>
      </c>
      <c r="D128" s="39" t="s">
        <v>232</v>
      </c>
      <c r="E128" s="51" t="s">
        <v>367</v>
      </c>
    </row>
    <row r="129" spans="2:5" x14ac:dyDescent="0.25">
      <c r="D129" s="39" t="s">
        <v>231</v>
      </c>
      <c r="E129" s="51" t="s">
        <v>368</v>
      </c>
    </row>
    <row r="130" spans="2:5" x14ac:dyDescent="0.25">
      <c r="D130" s="39" t="s">
        <v>235</v>
      </c>
      <c r="E130" s="51" t="s">
        <v>369</v>
      </c>
    </row>
    <row r="131" spans="2:5" x14ac:dyDescent="0.25">
      <c r="E131" s="51" t="s">
        <v>366</v>
      </c>
    </row>
    <row r="133" spans="2:5" x14ac:dyDescent="0.25">
      <c r="B133" s="39" t="s">
        <v>93</v>
      </c>
      <c r="E133" s="51" t="s">
        <v>285</v>
      </c>
    </row>
    <row r="134" spans="2:5" x14ac:dyDescent="0.25">
      <c r="B134" s="39" t="s">
        <v>225</v>
      </c>
      <c r="E134" s="51">
        <v>10</v>
      </c>
    </row>
    <row r="135" spans="2:5" x14ac:dyDescent="0.25">
      <c r="B135" s="39" t="s">
        <v>236</v>
      </c>
      <c r="E135" s="51">
        <v>15</v>
      </c>
    </row>
    <row r="136" spans="2:5" x14ac:dyDescent="0.25">
      <c r="E136" s="51">
        <v>20</v>
      </c>
    </row>
    <row r="137" spans="2:5" x14ac:dyDescent="0.25">
      <c r="E137" s="51">
        <v>25</v>
      </c>
    </row>
    <row r="138" spans="2:5" x14ac:dyDescent="0.25">
      <c r="E138" s="51">
        <v>30</v>
      </c>
    </row>
    <row r="139" spans="2:5" x14ac:dyDescent="0.25">
      <c r="E139" s="51">
        <v>35</v>
      </c>
    </row>
    <row r="140" spans="2:5" x14ac:dyDescent="0.25">
      <c r="E140" s="51">
        <v>40</v>
      </c>
    </row>
    <row r="141" spans="2:5" x14ac:dyDescent="0.25">
      <c r="E141" s="51">
        <v>45</v>
      </c>
    </row>
    <row r="142" spans="2:5" x14ac:dyDescent="0.25">
      <c r="E142" s="51">
        <v>50</v>
      </c>
    </row>
    <row r="144" spans="2:5" x14ac:dyDescent="0.25">
      <c r="B144" s="39" t="s">
        <v>359</v>
      </c>
    </row>
    <row r="145" spans="2:2" x14ac:dyDescent="0.25">
      <c r="B145" s="39" t="s">
        <v>363</v>
      </c>
    </row>
    <row r="146" spans="2:2" x14ac:dyDescent="0.25">
      <c r="B146" s="39" t="s">
        <v>364</v>
      </c>
    </row>
  </sheetData>
  <sheetProtection selectLockedCells="1"/>
  <autoFilter ref="D123:D130">
    <sortState ref="D84:D90">
      <sortCondition ref="D83:D90"/>
    </sortState>
  </autoFilter>
  <dataValidations count="9">
    <dataValidation type="list" allowBlank="1" showInputMessage="1" showErrorMessage="1" sqref="E9">
      <formula1>$B$118:$B$121</formula1>
    </dataValidation>
    <dataValidation type="list" allowBlank="1" showInputMessage="1" showErrorMessage="1" sqref="E10">
      <formula1>$B$124:$B$128</formula1>
    </dataValidation>
    <dataValidation type="list" allowBlank="1" showInputMessage="1" showErrorMessage="1" sqref="E11">
      <formula1>$D$124:$D$130</formula1>
    </dataValidation>
    <dataValidation type="list" allowBlank="1" showInputMessage="1" showErrorMessage="1" sqref="E12">
      <formula1>$B$134:$B$135</formula1>
    </dataValidation>
    <dataValidation type="list" allowBlank="1" showInputMessage="1" showErrorMessage="1" sqref="E106:E108">
      <formula1>$E$122:$E$123</formula1>
    </dataValidation>
    <dataValidation type="list" allowBlank="1" showInputMessage="1" showErrorMessage="1" sqref="E85:E86">
      <formula1>$E$134:$E$142</formula1>
    </dataValidation>
    <dataValidation type="list" allowBlank="1" showInputMessage="1" showErrorMessage="1" sqref="E6">
      <formula1>$E$126:$E$130</formula1>
    </dataValidation>
    <dataValidation type="list" allowBlank="1" showInputMessage="1" showErrorMessage="1" sqref="C26:C30">
      <formula1>$B$145:$B$146</formula1>
    </dataValidation>
    <dataValidation type="list" allowBlank="1" showInputMessage="1" showErrorMessage="1" sqref="E102:E104">
      <formula1>$E$118:$E$120</formula1>
    </dataValidation>
  </dataValidation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2"/>
  <sheetViews>
    <sheetView topLeftCell="L4" zoomScaleNormal="100" zoomScaleSheetLayoutView="70" workbookViewId="0">
      <selection activeCell="B57" sqref="B57:D57"/>
    </sheetView>
  </sheetViews>
  <sheetFormatPr defaultColWidth="0" defaultRowHeight="15" x14ac:dyDescent="0.25"/>
  <cols>
    <col min="1" max="1" width="9.140625" style="13" customWidth="1"/>
    <col min="2" max="2" width="9.140625" style="2" customWidth="1"/>
    <col min="3" max="3" width="37.140625" customWidth="1"/>
    <col min="4" max="4" width="46.5703125" customWidth="1"/>
    <col min="5" max="5" width="27.7109375" hidden="1" customWidth="1"/>
    <col min="6" max="7" width="14.7109375" customWidth="1"/>
    <col min="8" max="8" width="18" customWidth="1"/>
    <col min="9" max="9" width="32.28515625" hidden="1" customWidth="1"/>
    <col min="10" max="11" width="11" style="27" hidden="1" customWidth="1"/>
    <col min="12" max="12" width="14.5703125" style="27" customWidth="1"/>
    <col min="13" max="14" width="18" customWidth="1"/>
    <col min="15" max="15" width="19.140625" customWidth="1"/>
    <col min="16" max="16" width="21.85546875" customWidth="1"/>
    <col min="17" max="18" width="27.85546875" customWidth="1"/>
    <col min="19" max="19" width="4.7109375" hidden="1" customWidth="1"/>
    <col min="20" max="20" width="9.140625" style="13" customWidth="1"/>
    <col min="21" max="21" width="0" hidden="1" customWidth="1"/>
    <col min="22" max="16384" width="9.140625" hidden="1"/>
  </cols>
  <sheetData>
    <row r="1" spans="1:20" s="13" customFormat="1" ht="32.25" customHeight="1" x14ac:dyDescent="0.25">
      <c r="B1" s="21" t="s">
        <v>281</v>
      </c>
      <c r="J1" s="20"/>
      <c r="K1" s="20"/>
      <c r="L1" s="20"/>
    </row>
    <row r="2" spans="1:20" ht="30.75" customHeight="1" x14ac:dyDescent="0.25">
      <c r="B2" s="235" t="s">
        <v>25</v>
      </c>
      <c r="C2" s="236" t="s">
        <v>50</v>
      </c>
      <c r="D2" s="236" t="s">
        <v>279</v>
      </c>
      <c r="E2" s="235" t="s">
        <v>27</v>
      </c>
      <c r="F2" s="238" t="s">
        <v>28</v>
      </c>
      <c r="G2" s="239"/>
      <c r="H2" s="240"/>
      <c r="I2" s="232" t="s">
        <v>130</v>
      </c>
      <c r="J2" s="233"/>
      <c r="K2" s="234"/>
      <c r="L2" s="238" t="s">
        <v>30</v>
      </c>
      <c r="M2" s="239"/>
      <c r="N2" s="240"/>
      <c r="O2" s="229" t="s">
        <v>34</v>
      </c>
      <c r="P2" s="229"/>
      <c r="Q2" s="229"/>
      <c r="R2" s="229"/>
      <c r="S2" s="229"/>
    </row>
    <row r="3" spans="1:20" s="3" customFormat="1" ht="45" x14ac:dyDescent="0.25">
      <c r="A3" s="19"/>
      <c r="B3" s="235"/>
      <c r="C3" s="237"/>
      <c r="D3" s="237"/>
      <c r="E3" s="235"/>
      <c r="F3" s="230"/>
      <c r="G3" s="241"/>
      <c r="H3" s="231"/>
      <c r="I3" s="28" t="s">
        <v>131</v>
      </c>
      <c r="J3" s="28" t="s">
        <v>132</v>
      </c>
      <c r="K3" s="28" t="s">
        <v>133</v>
      </c>
      <c r="L3" s="230"/>
      <c r="M3" s="241"/>
      <c r="N3" s="231"/>
      <c r="O3" s="230" t="s">
        <v>31</v>
      </c>
      <c r="P3" s="231"/>
      <c r="Q3" s="232" t="s">
        <v>32</v>
      </c>
      <c r="R3" s="234"/>
      <c r="S3" s="29" t="s">
        <v>33</v>
      </c>
      <c r="T3" s="19"/>
    </row>
    <row r="4" spans="1:20" x14ac:dyDescent="0.25">
      <c r="B4" s="16">
        <v>1</v>
      </c>
      <c r="C4" s="41" t="s">
        <v>120</v>
      </c>
      <c r="D4" s="11" t="str">
        <f>LOWER(E4)</f>
        <v>pendahuluan mengenai materi-materi pokok yang dipelajari</v>
      </c>
      <c r="E4" s="26" t="str">
        <f>'Input A'!E65</f>
        <v>Pendahuluan mengenai materi-materi pokok yang dipelajari</v>
      </c>
      <c r="F4" s="41" t="s">
        <v>123</v>
      </c>
      <c r="G4" s="41" t="s">
        <v>126</v>
      </c>
      <c r="H4" s="41"/>
      <c r="I4" s="42">
        <v>1</v>
      </c>
      <c r="J4" s="43">
        <f>'Input A'!E7</f>
        <v>2</v>
      </c>
      <c r="K4" s="43" t="s">
        <v>134</v>
      </c>
      <c r="L4" s="41" t="s">
        <v>135</v>
      </c>
      <c r="M4" s="41"/>
      <c r="N4" s="41"/>
      <c r="O4" s="41"/>
      <c r="P4" s="41"/>
      <c r="Q4" s="41"/>
      <c r="R4" s="41"/>
      <c r="S4" s="17">
        <f>(100-($S$11+$S$19))/13</f>
        <v>3.8461538461538463</v>
      </c>
    </row>
    <row r="5" spans="1:20" x14ac:dyDescent="0.25">
      <c r="B5" s="16">
        <v>2</v>
      </c>
      <c r="C5" s="41" t="s">
        <v>120</v>
      </c>
      <c r="D5" s="11" t="str">
        <f t="shared" ref="D5:D19" si="0">LOWER(E5)</f>
        <v>konsep perilaku belajar</v>
      </c>
      <c r="E5" s="26" t="str">
        <f>'Input A'!E66</f>
        <v>Konsep Perilaku Belajar</v>
      </c>
      <c r="F5" s="41" t="s">
        <v>123</v>
      </c>
      <c r="G5" s="41" t="s">
        <v>126</v>
      </c>
      <c r="H5" s="41"/>
      <c r="I5" s="42">
        <v>1</v>
      </c>
      <c r="J5" s="43">
        <f>$J$4</f>
        <v>2</v>
      </c>
      <c r="K5" s="43" t="s">
        <v>134</v>
      </c>
      <c r="L5" s="41" t="s">
        <v>135</v>
      </c>
      <c r="M5" s="41" t="s">
        <v>310</v>
      </c>
      <c r="N5" s="41"/>
      <c r="O5" s="41" t="s">
        <v>128</v>
      </c>
      <c r="P5" s="41" t="s">
        <v>145</v>
      </c>
      <c r="Q5" s="41" t="s">
        <v>147</v>
      </c>
      <c r="R5" s="41" t="s">
        <v>330</v>
      </c>
      <c r="S5" s="17">
        <f>(100-($S$11+$S$19))/13</f>
        <v>3.8461538461538463</v>
      </c>
    </row>
    <row r="6" spans="1:20" x14ac:dyDescent="0.25">
      <c r="B6" s="16">
        <v>3</v>
      </c>
      <c r="C6" s="41" t="s">
        <v>120</v>
      </c>
      <c r="D6" s="11" t="str">
        <f t="shared" si="0"/>
        <v xml:space="preserve">konsep kesulitan belajar </v>
      </c>
      <c r="E6" s="26" t="str">
        <f>'Input A'!E67</f>
        <v xml:space="preserve">Konsep Kesulitan Belajar </v>
      </c>
      <c r="F6" s="41" t="s">
        <v>123</v>
      </c>
      <c r="G6" s="41" t="s">
        <v>126</v>
      </c>
      <c r="H6" s="41"/>
      <c r="I6" s="42">
        <v>1</v>
      </c>
      <c r="J6" s="43">
        <f t="shared" ref="J6:J19" si="1">$J$4</f>
        <v>2</v>
      </c>
      <c r="K6" s="43" t="s">
        <v>134</v>
      </c>
      <c r="L6" s="41" t="s">
        <v>135</v>
      </c>
      <c r="M6" s="41" t="s">
        <v>310</v>
      </c>
      <c r="N6" s="41"/>
      <c r="O6" s="41" t="s">
        <v>128</v>
      </c>
      <c r="P6" s="41" t="s">
        <v>145</v>
      </c>
      <c r="Q6" s="41" t="s">
        <v>147</v>
      </c>
      <c r="R6" s="41" t="s">
        <v>330</v>
      </c>
      <c r="S6" s="17">
        <f t="shared" ref="S6:S18" si="2">(100-($S$11+$S$19))/13</f>
        <v>3.8461538461538463</v>
      </c>
    </row>
    <row r="7" spans="1:20" x14ac:dyDescent="0.25">
      <c r="B7" s="16">
        <v>4</v>
      </c>
      <c r="C7" s="41" t="s">
        <v>120</v>
      </c>
      <c r="D7" s="11" t="str">
        <f t="shared" si="0"/>
        <v>diagnostik kesulitan belajar</v>
      </c>
      <c r="E7" s="26" t="str">
        <f>'Input A'!E68</f>
        <v>Diagnostik Kesulitan Belajar</v>
      </c>
      <c r="F7" s="41" t="s">
        <v>125</v>
      </c>
      <c r="G7" s="41" t="s">
        <v>126</v>
      </c>
      <c r="H7" s="41"/>
      <c r="I7" s="42">
        <v>1</v>
      </c>
      <c r="J7" s="43">
        <f t="shared" si="1"/>
        <v>2</v>
      </c>
      <c r="K7" s="43" t="s">
        <v>134</v>
      </c>
      <c r="L7" s="41" t="s">
        <v>141</v>
      </c>
      <c r="M7" s="41" t="s">
        <v>136</v>
      </c>
      <c r="N7" s="41"/>
      <c r="O7" s="41" t="s">
        <v>142</v>
      </c>
      <c r="P7" s="41" t="s">
        <v>143</v>
      </c>
      <c r="Q7" s="41" t="s">
        <v>147</v>
      </c>
      <c r="R7" s="41" t="s">
        <v>330</v>
      </c>
      <c r="S7" s="17">
        <f t="shared" si="2"/>
        <v>3.8461538461538463</v>
      </c>
    </row>
    <row r="8" spans="1:20" x14ac:dyDescent="0.25">
      <c r="B8" s="16">
        <v>5</v>
      </c>
      <c r="C8" s="41" t="s">
        <v>120</v>
      </c>
      <c r="D8" s="11" t="str">
        <f t="shared" si="0"/>
        <v>prosedur dan teknik diagnostik kesulitan belajar</v>
      </c>
      <c r="E8" s="26" t="str">
        <f>'Input A'!E69</f>
        <v>Prosedur dan teknik Diagnostik Kesulitan Belajar</v>
      </c>
      <c r="F8" s="41" t="s">
        <v>125</v>
      </c>
      <c r="G8" s="41" t="s">
        <v>126</v>
      </c>
      <c r="H8" s="41"/>
      <c r="I8" s="42">
        <v>1</v>
      </c>
      <c r="J8" s="43">
        <f t="shared" si="1"/>
        <v>2</v>
      </c>
      <c r="K8" s="43" t="s">
        <v>134</v>
      </c>
      <c r="L8" s="41" t="s">
        <v>141</v>
      </c>
      <c r="M8" s="41" t="s">
        <v>136</v>
      </c>
      <c r="N8" s="41"/>
      <c r="O8" s="41" t="s">
        <v>142</v>
      </c>
      <c r="P8" s="41" t="s">
        <v>143</v>
      </c>
      <c r="Q8" s="41" t="s">
        <v>147</v>
      </c>
      <c r="R8" s="41" t="s">
        <v>330</v>
      </c>
      <c r="S8" s="17">
        <f t="shared" si="2"/>
        <v>3.8461538461538463</v>
      </c>
    </row>
    <row r="9" spans="1:20" x14ac:dyDescent="0.25">
      <c r="B9" s="16">
        <v>6</v>
      </c>
      <c r="C9" s="41" t="s">
        <v>120</v>
      </c>
      <c r="D9" s="11" t="str">
        <f t="shared" si="0"/>
        <v xml:space="preserve">mengembangkan alat kesulitan belajar </v>
      </c>
      <c r="E9" s="26" t="str">
        <f>'Input A'!E70</f>
        <v xml:space="preserve">Mengembangkan Alat kesulitan Belajar </v>
      </c>
      <c r="F9" s="41" t="s">
        <v>125</v>
      </c>
      <c r="G9" s="41" t="s">
        <v>126</v>
      </c>
      <c r="H9" s="41"/>
      <c r="I9" s="42">
        <v>1</v>
      </c>
      <c r="J9" s="43">
        <f t="shared" si="1"/>
        <v>2</v>
      </c>
      <c r="K9" s="43" t="s">
        <v>134</v>
      </c>
      <c r="L9" s="41" t="s">
        <v>141</v>
      </c>
      <c r="M9" s="41" t="s">
        <v>136</v>
      </c>
      <c r="N9" s="41"/>
      <c r="O9" s="41" t="s">
        <v>142</v>
      </c>
      <c r="P9" s="41" t="s">
        <v>143</v>
      </c>
      <c r="Q9" s="41" t="s">
        <v>147</v>
      </c>
      <c r="R9" s="41" t="s">
        <v>330</v>
      </c>
      <c r="S9" s="17">
        <f t="shared" si="2"/>
        <v>3.8461538461538463</v>
      </c>
    </row>
    <row r="10" spans="1:20" x14ac:dyDescent="0.25">
      <c r="B10" s="16">
        <v>7</v>
      </c>
      <c r="C10" s="41" t="s">
        <v>120</v>
      </c>
      <c r="D10" s="11" t="str">
        <f t="shared" si="0"/>
        <v xml:space="preserve">prosedur pelaknasaan kesulitan belajar </v>
      </c>
      <c r="E10" s="26" t="str">
        <f>'Input A'!E71</f>
        <v xml:space="preserve">Prosedur Pelaknasaan Kesulitan Belajar </v>
      </c>
      <c r="F10" s="41" t="s">
        <v>125</v>
      </c>
      <c r="G10" s="41" t="s">
        <v>126</v>
      </c>
      <c r="H10" s="41"/>
      <c r="I10" s="42">
        <v>1</v>
      </c>
      <c r="J10" s="43">
        <f t="shared" si="1"/>
        <v>2</v>
      </c>
      <c r="K10" s="43" t="s">
        <v>134</v>
      </c>
      <c r="L10" s="41" t="s">
        <v>141</v>
      </c>
      <c r="M10" s="41" t="s">
        <v>136</v>
      </c>
      <c r="N10" s="41"/>
      <c r="O10" s="41" t="s">
        <v>142</v>
      </c>
      <c r="P10" s="41" t="s">
        <v>143</v>
      </c>
      <c r="Q10" s="41" t="s">
        <v>147</v>
      </c>
      <c r="R10" s="41" t="s">
        <v>330</v>
      </c>
      <c r="S10" s="17">
        <f t="shared" si="2"/>
        <v>3.8461538461538463</v>
      </c>
    </row>
    <row r="11" spans="1:20" x14ac:dyDescent="0.25">
      <c r="B11" s="16">
        <v>8</v>
      </c>
      <c r="C11" s="15" t="s">
        <v>83</v>
      </c>
      <c r="D11" s="11" t="str">
        <f t="shared" si="0"/>
        <v>uts</v>
      </c>
      <c r="E11" s="26" t="str">
        <f>'Input A'!E72</f>
        <v>UTS</v>
      </c>
      <c r="F11" s="41" t="s">
        <v>125</v>
      </c>
      <c r="G11" s="26"/>
      <c r="H11" s="12"/>
      <c r="I11" s="12"/>
      <c r="J11" s="14">
        <f t="shared" si="1"/>
        <v>2</v>
      </c>
      <c r="K11" s="14" t="s">
        <v>134</v>
      </c>
      <c r="L11" s="41" t="s">
        <v>141</v>
      </c>
      <c r="M11" s="41" t="s">
        <v>136</v>
      </c>
      <c r="N11" s="12"/>
      <c r="O11" s="41" t="s">
        <v>142</v>
      </c>
      <c r="P11" s="41" t="s">
        <v>143</v>
      </c>
      <c r="Q11" s="12"/>
      <c r="R11" s="12"/>
      <c r="S11" s="12">
        <f>'Input A'!D85</f>
        <v>20</v>
      </c>
    </row>
    <row r="12" spans="1:20" x14ac:dyDescent="0.25">
      <c r="B12" s="16">
        <v>9</v>
      </c>
      <c r="C12" s="41" t="s">
        <v>120</v>
      </c>
      <c r="D12" s="11" t="str">
        <f t="shared" si="0"/>
        <v xml:space="preserve">konsep pengajaran remedial </v>
      </c>
      <c r="E12" s="26" t="str">
        <f>'Input A'!E73</f>
        <v xml:space="preserve">Konsep Pengajaran Remedial </v>
      </c>
      <c r="F12" s="41" t="s">
        <v>125</v>
      </c>
      <c r="G12" s="41" t="s">
        <v>126</v>
      </c>
      <c r="H12" s="41"/>
      <c r="I12" s="42">
        <v>1</v>
      </c>
      <c r="J12" s="43">
        <f t="shared" si="1"/>
        <v>2</v>
      </c>
      <c r="K12" s="43" t="s">
        <v>134</v>
      </c>
      <c r="L12" s="41" t="s">
        <v>141</v>
      </c>
      <c r="M12" s="41" t="s">
        <v>136</v>
      </c>
      <c r="N12" s="41"/>
      <c r="O12" s="41" t="s">
        <v>142</v>
      </c>
      <c r="P12" s="41" t="s">
        <v>143</v>
      </c>
      <c r="Q12" s="41" t="s">
        <v>147</v>
      </c>
      <c r="R12" s="41" t="s">
        <v>330</v>
      </c>
      <c r="S12" s="17">
        <f t="shared" si="2"/>
        <v>3.8461538461538463</v>
      </c>
    </row>
    <row r="13" spans="1:20" x14ac:dyDescent="0.25">
      <c r="B13" s="16">
        <v>10</v>
      </c>
      <c r="C13" s="41" t="s">
        <v>120</v>
      </c>
      <c r="D13" s="11" t="str">
        <f t="shared" si="0"/>
        <v xml:space="preserve">prosedur pelaksanaan pengajaran remedial </v>
      </c>
      <c r="E13" s="26" t="str">
        <f>'Input A'!E74</f>
        <v xml:space="preserve">Prosedur Pelaksanaan Pengajaran Remedial </v>
      </c>
      <c r="F13" s="41" t="s">
        <v>125</v>
      </c>
      <c r="G13" s="41" t="s">
        <v>126</v>
      </c>
      <c r="H13" s="41"/>
      <c r="I13" s="42">
        <v>1</v>
      </c>
      <c r="J13" s="43">
        <f t="shared" si="1"/>
        <v>2</v>
      </c>
      <c r="K13" s="43" t="s">
        <v>134</v>
      </c>
      <c r="L13" s="41" t="s">
        <v>141</v>
      </c>
      <c r="M13" s="41" t="s">
        <v>136</v>
      </c>
      <c r="N13" s="41"/>
      <c r="O13" s="41" t="s">
        <v>142</v>
      </c>
      <c r="P13" s="41" t="s">
        <v>143</v>
      </c>
      <c r="Q13" s="41" t="s">
        <v>147</v>
      </c>
      <c r="R13" s="41" t="s">
        <v>330</v>
      </c>
      <c r="S13" s="17">
        <f t="shared" si="2"/>
        <v>3.8461538461538463</v>
      </c>
    </row>
    <row r="14" spans="1:20" x14ac:dyDescent="0.25">
      <c r="B14" s="16">
        <v>11</v>
      </c>
      <c r="C14" s="41" t="s">
        <v>120</v>
      </c>
      <c r="D14" s="11" t="str">
        <f t="shared" si="0"/>
        <v xml:space="preserve">konsep rpi untuk pembelajaran remedial </v>
      </c>
      <c r="E14" s="26" t="str">
        <f>'Input A'!E75</f>
        <v xml:space="preserve">Konsep RPI Untuk Pembelajaran Remedial </v>
      </c>
      <c r="F14" s="41" t="s">
        <v>125</v>
      </c>
      <c r="G14" s="41" t="s">
        <v>126</v>
      </c>
      <c r="H14" s="41"/>
      <c r="I14" s="42">
        <v>1</v>
      </c>
      <c r="J14" s="43">
        <f t="shared" si="1"/>
        <v>2</v>
      </c>
      <c r="K14" s="43" t="s">
        <v>134</v>
      </c>
      <c r="L14" s="41" t="s">
        <v>141</v>
      </c>
      <c r="M14" s="41" t="s">
        <v>136</v>
      </c>
      <c r="N14" s="41"/>
      <c r="O14" s="41" t="s">
        <v>142</v>
      </c>
      <c r="P14" s="41" t="s">
        <v>143</v>
      </c>
      <c r="Q14" s="41" t="s">
        <v>147</v>
      </c>
      <c r="R14" s="41" t="s">
        <v>330</v>
      </c>
      <c r="S14" s="17">
        <f t="shared" si="2"/>
        <v>3.8461538461538463</v>
      </c>
    </row>
    <row r="15" spans="1:20" x14ac:dyDescent="0.25">
      <c r="B15" s="16">
        <v>12</v>
      </c>
      <c r="C15" s="41" t="s">
        <v>120</v>
      </c>
      <c r="D15" s="11" t="str">
        <f t="shared" si="0"/>
        <v>praktek menyusun rpi</v>
      </c>
      <c r="E15" s="26" t="str">
        <f>'Input A'!E76</f>
        <v>Praktek Menyusun RPI</v>
      </c>
      <c r="F15" s="41" t="s">
        <v>125</v>
      </c>
      <c r="G15" s="41" t="s">
        <v>126</v>
      </c>
      <c r="H15" s="41"/>
      <c r="I15" s="42">
        <v>1</v>
      </c>
      <c r="J15" s="43">
        <f t="shared" si="1"/>
        <v>2</v>
      </c>
      <c r="K15" s="43" t="s">
        <v>134</v>
      </c>
      <c r="L15" s="41" t="s">
        <v>141</v>
      </c>
      <c r="M15" s="41" t="s">
        <v>136</v>
      </c>
      <c r="N15" s="41"/>
      <c r="O15" s="41" t="s">
        <v>142</v>
      </c>
      <c r="P15" s="41" t="s">
        <v>143</v>
      </c>
      <c r="Q15" s="41" t="s">
        <v>147</v>
      </c>
      <c r="R15" s="41" t="s">
        <v>330</v>
      </c>
      <c r="S15" s="17">
        <f t="shared" si="2"/>
        <v>3.8461538461538463</v>
      </c>
    </row>
    <row r="16" spans="1:20" x14ac:dyDescent="0.25">
      <c r="B16" s="16">
        <v>13</v>
      </c>
      <c r="C16" s="41" t="s">
        <v>120</v>
      </c>
      <c r="D16" s="11" t="str">
        <f t="shared" si="0"/>
        <v>kesesuaian antara dkb, rpi dan pengajaran remedial</v>
      </c>
      <c r="E16" s="26" t="str">
        <f>'Input A'!E77</f>
        <v>Kesesuaian antara DKB, RPI dan Pengajaran Remedial</v>
      </c>
      <c r="F16" s="41" t="s">
        <v>125</v>
      </c>
      <c r="G16" s="41" t="s">
        <v>126</v>
      </c>
      <c r="H16" s="41"/>
      <c r="I16" s="42">
        <v>1</v>
      </c>
      <c r="J16" s="43">
        <f t="shared" si="1"/>
        <v>2</v>
      </c>
      <c r="K16" s="43" t="s">
        <v>134</v>
      </c>
      <c r="L16" s="41" t="s">
        <v>141</v>
      </c>
      <c r="M16" s="41" t="s">
        <v>136</v>
      </c>
      <c r="N16" s="41"/>
      <c r="O16" s="41" t="s">
        <v>142</v>
      </c>
      <c r="P16" s="41" t="s">
        <v>143</v>
      </c>
      <c r="Q16" s="41" t="s">
        <v>147</v>
      </c>
      <c r="R16" s="41" t="s">
        <v>330</v>
      </c>
      <c r="S16" s="17">
        <f t="shared" si="2"/>
        <v>3.8461538461538463</v>
      </c>
    </row>
    <row r="17" spans="2:19" x14ac:dyDescent="0.25">
      <c r="B17" s="16">
        <v>14</v>
      </c>
      <c r="C17" s="41" t="s">
        <v>120</v>
      </c>
      <c r="D17" s="11" t="str">
        <f t="shared" si="0"/>
        <v xml:space="preserve">sistematika penyusunan laporan pelaksanaan diagnostik </v>
      </c>
      <c r="E17" s="26" t="str">
        <f>'Input A'!E78</f>
        <v xml:space="preserve">Sistematika Penyusunan Laporan Pelaksanaan Diagnostik </v>
      </c>
      <c r="F17" s="41" t="s">
        <v>125</v>
      </c>
      <c r="G17" s="41" t="s">
        <v>126</v>
      </c>
      <c r="H17" s="41"/>
      <c r="I17" s="42">
        <v>1</v>
      </c>
      <c r="J17" s="43">
        <f t="shared" si="1"/>
        <v>2</v>
      </c>
      <c r="K17" s="43" t="s">
        <v>134</v>
      </c>
      <c r="L17" s="41" t="s">
        <v>141</v>
      </c>
      <c r="M17" s="41" t="s">
        <v>136</v>
      </c>
      <c r="N17" s="41"/>
      <c r="O17" s="41" t="s">
        <v>142</v>
      </c>
      <c r="P17" s="41" t="s">
        <v>143</v>
      </c>
      <c r="Q17" s="41" t="s">
        <v>147</v>
      </c>
      <c r="R17" s="41" t="s">
        <v>330</v>
      </c>
      <c r="S17" s="17">
        <f t="shared" si="2"/>
        <v>3.8461538461538463</v>
      </c>
    </row>
    <row r="18" spans="2:19" x14ac:dyDescent="0.25">
      <c r="B18" s="16">
        <v>15</v>
      </c>
      <c r="C18" s="41" t="s">
        <v>120</v>
      </c>
      <c r="D18" s="11" t="str">
        <f t="shared" si="0"/>
        <v xml:space="preserve">refleksi proses perkuliahan </v>
      </c>
      <c r="E18" s="26" t="str">
        <f>'Input A'!E79</f>
        <v xml:space="preserve">Refleksi Proses Perkuliahan </v>
      </c>
      <c r="F18" s="41" t="s">
        <v>125</v>
      </c>
      <c r="G18" s="41" t="s">
        <v>126</v>
      </c>
      <c r="H18" s="41"/>
      <c r="I18" s="42">
        <v>1</v>
      </c>
      <c r="J18" s="43">
        <f t="shared" si="1"/>
        <v>2</v>
      </c>
      <c r="K18" s="43" t="s">
        <v>134</v>
      </c>
      <c r="L18" s="41" t="s">
        <v>141</v>
      </c>
      <c r="M18" s="41" t="s">
        <v>136</v>
      </c>
      <c r="N18" s="41"/>
      <c r="O18" s="41" t="s">
        <v>142</v>
      </c>
      <c r="P18" s="41" t="s">
        <v>143</v>
      </c>
      <c r="Q18" s="41" t="s">
        <v>147</v>
      </c>
      <c r="R18" s="41" t="s">
        <v>330</v>
      </c>
      <c r="S18" s="17">
        <f t="shared" si="2"/>
        <v>3.8461538461538463</v>
      </c>
    </row>
    <row r="19" spans="2:19" x14ac:dyDescent="0.25">
      <c r="B19" s="16">
        <v>16</v>
      </c>
      <c r="C19" s="15" t="s">
        <v>83</v>
      </c>
      <c r="D19" s="11" t="str">
        <f t="shared" si="0"/>
        <v>uas</v>
      </c>
      <c r="E19" s="26" t="str">
        <f>'Input A'!E80</f>
        <v>UAS</v>
      </c>
      <c r="F19" s="26"/>
      <c r="G19" s="26"/>
      <c r="H19" s="12"/>
      <c r="I19" s="12"/>
      <c r="J19" s="14">
        <f t="shared" si="1"/>
        <v>2</v>
      </c>
      <c r="K19" s="14" t="s">
        <v>134</v>
      </c>
      <c r="L19" s="14"/>
      <c r="M19" s="12"/>
      <c r="N19" s="12"/>
      <c r="O19" s="12"/>
      <c r="P19" s="12"/>
      <c r="Q19" s="12"/>
      <c r="R19" s="12"/>
      <c r="S19" s="12">
        <f>'Input A'!D86</f>
        <v>30</v>
      </c>
    </row>
    <row r="20" spans="2:19" s="13" customFormat="1" ht="44.25" customHeight="1" x14ac:dyDescent="0.25">
      <c r="B20" s="22"/>
      <c r="C20" s="23"/>
      <c r="E20" s="24"/>
      <c r="F20" s="24"/>
      <c r="G20" s="24"/>
      <c r="J20" s="25"/>
      <c r="K20" s="25"/>
      <c r="L20" s="25"/>
    </row>
    <row r="22" spans="2:19" x14ac:dyDescent="0.25">
      <c r="C22" t="s">
        <v>119</v>
      </c>
      <c r="H22" t="s">
        <v>122</v>
      </c>
      <c r="M22" t="s">
        <v>119</v>
      </c>
      <c r="P22" t="s">
        <v>119</v>
      </c>
      <c r="Q22" t="s">
        <v>122</v>
      </c>
    </row>
    <row r="23" spans="2:19" x14ac:dyDescent="0.25">
      <c r="C23" t="s">
        <v>342</v>
      </c>
      <c r="H23" t="s">
        <v>123</v>
      </c>
      <c r="M23" t="s">
        <v>136</v>
      </c>
      <c r="P23" t="s">
        <v>143</v>
      </c>
      <c r="Q23" t="s">
        <v>147</v>
      </c>
    </row>
    <row r="24" spans="2:19" x14ac:dyDescent="0.25">
      <c r="C24" t="s">
        <v>309</v>
      </c>
      <c r="H24" t="s">
        <v>125</v>
      </c>
      <c r="M24" t="s">
        <v>138</v>
      </c>
      <c r="P24" t="s">
        <v>146</v>
      </c>
      <c r="Q24" t="s">
        <v>148</v>
      </c>
    </row>
    <row r="25" spans="2:19" x14ac:dyDescent="0.25">
      <c r="C25" t="s">
        <v>340</v>
      </c>
      <c r="H25" s="30" t="s">
        <v>124</v>
      </c>
      <c r="M25" t="s">
        <v>141</v>
      </c>
      <c r="P25" t="s">
        <v>128</v>
      </c>
      <c r="Q25" t="s">
        <v>346</v>
      </c>
    </row>
    <row r="26" spans="2:19" x14ac:dyDescent="0.25">
      <c r="C26" t="s">
        <v>337</v>
      </c>
      <c r="H26" t="s">
        <v>129</v>
      </c>
      <c r="M26" t="s">
        <v>135</v>
      </c>
      <c r="P26" t="s">
        <v>144</v>
      </c>
      <c r="Q26" t="s">
        <v>330</v>
      </c>
    </row>
    <row r="27" spans="2:19" x14ac:dyDescent="0.25">
      <c r="C27" t="s">
        <v>121</v>
      </c>
      <c r="H27" s="30" t="s">
        <v>127</v>
      </c>
      <c r="M27" t="s">
        <v>137</v>
      </c>
      <c r="P27" t="s">
        <v>142</v>
      </c>
      <c r="Q27" t="s">
        <v>347</v>
      </c>
    </row>
    <row r="28" spans="2:19" x14ac:dyDescent="0.25">
      <c r="C28" t="s">
        <v>339</v>
      </c>
      <c r="H28" t="s">
        <v>126</v>
      </c>
      <c r="M28" t="s">
        <v>310</v>
      </c>
      <c r="P28" t="s">
        <v>145</v>
      </c>
    </row>
    <row r="29" spans="2:19" x14ac:dyDescent="0.25">
      <c r="C29" t="s">
        <v>120</v>
      </c>
      <c r="H29" t="s">
        <v>343</v>
      </c>
      <c r="M29" t="s">
        <v>139</v>
      </c>
    </row>
    <row r="30" spans="2:19" x14ac:dyDescent="0.25">
      <c r="C30" t="s">
        <v>338</v>
      </c>
      <c r="H30" s="30" t="s">
        <v>344</v>
      </c>
      <c r="M30" t="s">
        <v>140</v>
      </c>
    </row>
    <row r="31" spans="2:19" x14ac:dyDescent="0.25">
      <c r="C31" t="s">
        <v>341</v>
      </c>
      <c r="H31" s="30" t="s">
        <v>345</v>
      </c>
    </row>
    <row r="32" spans="2:19" x14ac:dyDescent="0.25">
      <c r="H32" s="30" t="s">
        <v>128</v>
      </c>
    </row>
  </sheetData>
  <sheetProtection selectLockedCells="1"/>
  <autoFilter ref="C22:C31">
    <sortState ref="C23:C31">
      <sortCondition ref="C22:C31"/>
    </sortState>
  </autoFilter>
  <mergeCells count="10">
    <mergeCell ref="O2:S2"/>
    <mergeCell ref="O3:P3"/>
    <mergeCell ref="I2:K2"/>
    <mergeCell ref="B2:B3"/>
    <mergeCell ref="C2:C3"/>
    <mergeCell ref="E2:E3"/>
    <mergeCell ref="D2:D3"/>
    <mergeCell ref="F2:H3"/>
    <mergeCell ref="L2:N3"/>
    <mergeCell ref="Q3:R3"/>
  </mergeCells>
  <dataValidations count="5">
    <dataValidation type="list" allowBlank="1" showInputMessage="1" showErrorMessage="1" sqref="N4:N10 N12:N18 L4:M18">
      <formula1>$M$23:$M$30</formula1>
    </dataValidation>
    <dataValidation type="list" allowBlank="1" showInputMessage="1" showErrorMessage="1" sqref="O4:P18">
      <formula1>$P$23:$P$28</formula1>
    </dataValidation>
    <dataValidation type="list" allowBlank="1" showInputMessage="1" showErrorMessage="1" sqref="C4:C10 C12:C18">
      <formula1>$C$23:$C$31</formula1>
    </dataValidation>
    <dataValidation type="list" allowBlank="1" showInputMessage="1" showErrorMessage="1" sqref="F4:F18 G4:H10 G12:H18">
      <formula1>$H$23:$H$32</formula1>
    </dataValidation>
    <dataValidation type="list" allowBlank="1" showInputMessage="1" showErrorMessage="1" sqref="Q4:R10 Q12:R18">
      <formula1>$Q$23:$Q$27</formula1>
    </dataValidation>
  </dataValidations>
  <pageMargins left="0.59055118110236227" right="0.59055118110236227" top="0.98425196850393704" bottom="0.39370078740157483" header="0.31496062992125984" footer="0.31496062992125984"/>
  <pageSetup paperSize="9" scale="71" fitToHeight="2"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4"/>
  <sheetViews>
    <sheetView topLeftCell="A40" workbookViewId="0">
      <selection activeCell="A47" sqref="A47:A54"/>
    </sheetView>
  </sheetViews>
  <sheetFormatPr defaultRowHeight="15" x14ac:dyDescent="0.25"/>
  <sheetData>
    <row r="1" spans="1:1" ht="21" x14ac:dyDescent="0.35">
      <c r="A1" s="18" t="s">
        <v>239</v>
      </c>
    </row>
    <row r="2" spans="1:1" x14ac:dyDescent="0.25">
      <c r="A2" t="s">
        <v>263</v>
      </c>
    </row>
    <row r="3" spans="1:1" x14ac:dyDescent="0.25">
      <c r="A3" t="s">
        <v>264</v>
      </c>
    </row>
    <row r="4" spans="1:1" x14ac:dyDescent="0.25">
      <c r="A4" t="s">
        <v>265</v>
      </c>
    </row>
    <row r="5" spans="1:1" x14ac:dyDescent="0.25">
      <c r="A5" t="s">
        <v>266</v>
      </c>
    </row>
    <row r="6" spans="1:1" x14ac:dyDescent="0.25">
      <c r="A6" t="s">
        <v>267</v>
      </c>
    </row>
    <row r="7" spans="1:1" x14ac:dyDescent="0.25">
      <c r="A7" t="s">
        <v>268</v>
      </c>
    </row>
    <row r="8" spans="1:1" x14ac:dyDescent="0.25">
      <c r="A8" t="s">
        <v>240</v>
      </c>
    </row>
    <row r="9" spans="1:1" x14ac:dyDescent="0.25">
      <c r="A9" t="s">
        <v>269</v>
      </c>
    </row>
    <row r="10" spans="1:1" x14ac:dyDescent="0.25">
      <c r="A10" t="s">
        <v>270</v>
      </c>
    </row>
    <row r="11" spans="1:1" x14ac:dyDescent="0.25">
      <c r="A11" t="s">
        <v>241</v>
      </c>
    </row>
    <row r="13" spans="1:1" ht="21" x14ac:dyDescent="0.35">
      <c r="A13" s="18" t="s">
        <v>237</v>
      </c>
    </row>
    <row r="14" spans="1:1" x14ac:dyDescent="0.25">
      <c r="A14" t="s">
        <v>271</v>
      </c>
    </row>
    <row r="15" spans="1:1" x14ac:dyDescent="0.25">
      <c r="A15" t="s">
        <v>272</v>
      </c>
    </row>
    <row r="16" spans="1:1" x14ac:dyDescent="0.25">
      <c r="A16" t="s">
        <v>273</v>
      </c>
    </row>
    <row r="17" spans="1:1" x14ac:dyDescent="0.25">
      <c r="A17" t="s">
        <v>274</v>
      </c>
    </row>
    <row r="18" spans="1:1" x14ac:dyDescent="0.25">
      <c r="A18" t="s">
        <v>275</v>
      </c>
    </row>
    <row r="19" spans="1:1" x14ac:dyDescent="0.25">
      <c r="A19" t="s">
        <v>238</v>
      </c>
    </row>
    <row r="20" spans="1:1" x14ac:dyDescent="0.25">
      <c r="A20" t="s">
        <v>276</v>
      </c>
    </row>
    <row r="21" spans="1:1" x14ac:dyDescent="0.25">
      <c r="A21" t="s">
        <v>277</v>
      </c>
    </row>
    <row r="22" spans="1:1" x14ac:dyDescent="0.25">
      <c r="A22" t="s">
        <v>278</v>
      </c>
    </row>
    <row r="24" spans="1:1" ht="21" x14ac:dyDescent="0.35">
      <c r="A24" s="18" t="s">
        <v>7</v>
      </c>
    </row>
    <row r="25" spans="1:1" x14ac:dyDescent="0.25">
      <c r="A25" t="s">
        <v>247</v>
      </c>
    </row>
    <row r="26" spans="1:1" x14ac:dyDescent="0.25">
      <c r="A26" t="s">
        <v>248</v>
      </c>
    </row>
    <row r="27" spans="1:1" x14ac:dyDescent="0.25">
      <c r="A27" t="s">
        <v>249</v>
      </c>
    </row>
    <row r="28" spans="1:1" x14ac:dyDescent="0.25">
      <c r="A28" t="s">
        <v>250</v>
      </c>
    </row>
    <row r="29" spans="1:1" x14ac:dyDescent="0.25">
      <c r="A29" t="s">
        <v>251</v>
      </c>
    </row>
    <row r="31" spans="1:1" ht="21" x14ac:dyDescent="0.35">
      <c r="A31" s="18" t="s">
        <v>8</v>
      </c>
    </row>
    <row r="32" spans="1:1" x14ac:dyDescent="0.25">
      <c r="A32" t="s">
        <v>252</v>
      </c>
    </row>
    <row r="33" spans="1:1" x14ac:dyDescent="0.25">
      <c r="A33" t="s">
        <v>253</v>
      </c>
    </row>
    <row r="34" spans="1:1" x14ac:dyDescent="0.25">
      <c r="A34" t="s">
        <v>254</v>
      </c>
    </row>
    <row r="35" spans="1:1" x14ac:dyDescent="0.25">
      <c r="A35" t="s">
        <v>255</v>
      </c>
    </row>
    <row r="36" spans="1:1" x14ac:dyDescent="0.25">
      <c r="A36" t="s">
        <v>256</v>
      </c>
    </row>
    <row r="38" spans="1:1" ht="21" x14ac:dyDescent="0.35">
      <c r="A38" s="18" t="s">
        <v>9</v>
      </c>
    </row>
    <row r="39" spans="1:1" x14ac:dyDescent="0.25">
      <c r="A39" t="s">
        <v>242</v>
      </c>
    </row>
    <row r="40" spans="1:1" x14ac:dyDescent="0.25">
      <c r="A40" t="s">
        <v>243</v>
      </c>
    </row>
    <row r="41" spans="1:1" x14ac:dyDescent="0.25">
      <c r="A41" t="s">
        <v>244</v>
      </c>
    </row>
    <row r="42" spans="1:1" x14ac:dyDescent="0.25">
      <c r="A42" t="s">
        <v>245</v>
      </c>
    </row>
    <row r="43" spans="1:1" x14ac:dyDescent="0.25">
      <c r="A43" t="s">
        <v>246</v>
      </c>
    </row>
    <row r="46" spans="1:1" x14ac:dyDescent="0.25">
      <c r="A46" t="s">
        <v>370</v>
      </c>
    </row>
    <row r="47" spans="1:1" x14ac:dyDescent="0.25">
      <c r="A47" t="s">
        <v>371</v>
      </c>
    </row>
    <row r="48" spans="1:1" x14ac:dyDescent="0.25">
      <c r="A48" t="s">
        <v>372</v>
      </c>
    </row>
    <row r="49" spans="1:1" x14ac:dyDescent="0.25">
      <c r="A49" t="s">
        <v>373</v>
      </c>
    </row>
    <row r="50" spans="1:1" x14ac:dyDescent="0.25">
      <c r="A50" t="s">
        <v>374</v>
      </c>
    </row>
    <row r="51" spans="1:1" x14ac:dyDescent="0.25">
      <c r="A51" t="s">
        <v>375</v>
      </c>
    </row>
    <row r="52" spans="1:1" x14ac:dyDescent="0.25">
      <c r="A52" t="s">
        <v>376</v>
      </c>
    </row>
    <row r="53" spans="1:1" x14ac:dyDescent="0.25">
      <c r="A53" t="s">
        <v>377</v>
      </c>
    </row>
    <row r="54" spans="1:1" x14ac:dyDescent="0.25">
      <c r="A54" t="s">
        <v>378</v>
      </c>
    </row>
  </sheetData>
  <pageMargins left="0.7" right="0.7" top="0.75" bottom="0.75" header="0.3" footer="0.3"/>
  <pageSetup paperSize="9"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view="pageBreakPreview" zoomScale="60" zoomScaleNormal="100" workbookViewId="0">
      <selection activeCell="F8" sqref="F8:F11"/>
    </sheetView>
  </sheetViews>
  <sheetFormatPr defaultRowHeight="15" x14ac:dyDescent="0.25"/>
  <cols>
    <col min="1" max="1" width="9.140625" style="2"/>
    <col min="2" max="3" width="27.7109375" customWidth="1"/>
    <col min="4" max="4" width="18.85546875" customWidth="1"/>
    <col min="6" max="6" width="18" customWidth="1"/>
    <col min="7" max="8" width="24" customWidth="1"/>
    <col min="9" max="9" width="15" customWidth="1"/>
  </cols>
  <sheetData>
    <row r="1" spans="1:9" x14ac:dyDescent="0.25">
      <c r="A1" s="246" t="s">
        <v>25</v>
      </c>
      <c r="B1" s="246" t="s">
        <v>50</v>
      </c>
      <c r="C1" s="246" t="s">
        <v>27</v>
      </c>
      <c r="D1" s="246" t="s">
        <v>28</v>
      </c>
      <c r="E1" s="246" t="s">
        <v>29</v>
      </c>
      <c r="F1" s="246" t="s">
        <v>30</v>
      </c>
      <c r="G1" s="245" t="s">
        <v>34</v>
      </c>
      <c r="H1" s="245"/>
      <c r="I1" s="245"/>
    </row>
    <row r="2" spans="1:9" s="3" customFormat="1" x14ac:dyDescent="0.25">
      <c r="A2" s="246"/>
      <c r="B2" s="246"/>
      <c r="C2" s="246"/>
      <c r="D2" s="246"/>
      <c r="E2" s="246"/>
      <c r="F2" s="246"/>
      <c r="G2" s="9" t="s">
        <v>31</v>
      </c>
      <c r="H2" s="9" t="s">
        <v>32</v>
      </c>
      <c r="I2" s="9" t="s">
        <v>33</v>
      </c>
    </row>
    <row r="3" spans="1:9" x14ac:dyDescent="0.25">
      <c r="A3" s="10" t="s">
        <v>36</v>
      </c>
      <c r="B3" s="10" t="s">
        <v>37</v>
      </c>
      <c r="C3" s="10" t="s">
        <v>38</v>
      </c>
      <c r="D3" s="10" t="s">
        <v>39</v>
      </c>
      <c r="E3" s="10" t="s">
        <v>40</v>
      </c>
      <c r="F3" s="10" t="s">
        <v>41</v>
      </c>
      <c r="G3" s="10" t="s">
        <v>42</v>
      </c>
      <c r="H3" s="10" t="s">
        <v>43</v>
      </c>
      <c r="I3" s="10" t="s">
        <v>44</v>
      </c>
    </row>
    <row r="4" spans="1:9" ht="22.5" customHeight="1" x14ac:dyDescent="0.25">
      <c r="A4" s="244">
        <v>1</v>
      </c>
      <c r="B4" s="242"/>
      <c r="C4" s="242"/>
      <c r="D4" s="4" t="s">
        <v>45</v>
      </c>
      <c r="E4" s="242"/>
      <c r="F4" s="242"/>
      <c r="G4" s="4" t="s">
        <v>47</v>
      </c>
      <c r="H4" s="242"/>
      <c r="I4" s="242"/>
    </row>
    <row r="5" spans="1:9" ht="22.5" customHeight="1" x14ac:dyDescent="0.25">
      <c r="A5" s="244"/>
      <c r="B5" s="242"/>
      <c r="C5" s="242"/>
      <c r="D5" s="6"/>
      <c r="E5" s="242"/>
      <c r="F5" s="242"/>
      <c r="G5" s="6"/>
      <c r="H5" s="242"/>
      <c r="I5" s="242"/>
    </row>
    <row r="6" spans="1:9" ht="22.5" customHeight="1" x14ac:dyDescent="0.25">
      <c r="A6" s="244"/>
      <c r="B6" s="242"/>
      <c r="C6" s="242"/>
      <c r="D6" s="6" t="s">
        <v>46</v>
      </c>
      <c r="E6" s="242"/>
      <c r="F6" s="242"/>
      <c r="G6" s="6" t="s">
        <v>45</v>
      </c>
      <c r="H6" s="242"/>
      <c r="I6" s="242"/>
    </row>
    <row r="7" spans="1:9" ht="22.5" customHeight="1" x14ac:dyDescent="0.25">
      <c r="A7" s="244"/>
      <c r="B7" s="242"/>
      <c r="C7" s="242"/>
      <c r="D7" s="5"/>
      <c r="E7" s="242"/>
      <c r="F7" s="242"/>
      <c r="G7" s="5"/>
      <c r="H7" s="242"/>
      <c r="I7" s="242"/>
    </row>
    <row r="8" spans="1:9" ht="22.5" customHeight="1" x14ac:dyDescent="0.25">
      <c r="A8" s="244">
        <v>2</v>
      </c>
      <c r="B8" s="242"/>
      <c r="C8" s="242"/>
      <c r="D8" s="4" t="s">
        <v>45</v>
      </c>
      <c r="E8" s="242"/>
      <c r="F8" s="242"/>
      <c r="G8" s="4" t="s">
        <v>47</v>
      </c>
      <c r="H8" s="242"/>
      <c r="I8" s="242"/>
    </row>
    <row r="9" spans="1:9" ht="22.5" customHeight="1" x14ac:dyDescent="0.25">
      <c r="A9" s="244"/>
      <c r="B9" s="242"/>
      <c r="C9" s="242"/>
      <c r="D9" s="6"/>
      <c r="E9" s="242"/>
      <c r="F9" s="242"/>
      <c r="G9" s="6"/>
      <c r="H9" s="242"/>
      <c r="I9" s="242"/>
    </row>
    <row r="10" spans="1:9" ht="22.5" customHeight="1" x14ac:dyDescent="0.25">
      <c r="A10" s="244"/>
      <c r="B10" s="242"/>
      <c r="C10" s="242"/>
      <c r="D10" s="6" t="s">
        <v>46</v>
      </c>
      <c r="E10" s="242"/>
      <c r="F10" s="242"/>
      <c r="G10" s="6" t="s">
        <v>45</v>
      </c>
      <c r="H10" s="242"/>
      <c r="I10" s="242"/>
    </row>
    <row r="11" spans="1:9" ht="22.5" customHeight="1" x14ac:dyDescent="0.25">
      <c r="A11" s="244"/>
      <c r="B11" s="242"/>
      <c r="C11" s="242"/>
      <c r="D11" s="5"/>
      <c r="E11" s="242"/>
      <c r="F11" s="242"/>
      <c r="G11" s="5"/>
      <c r="H11" s="242"/>
      <c r="I11" s="242"/>
    </row>
    <row r="12" spans="1:9" ht="22.5" customHeight="1" x14ac:dyDescent="0.25">
      <c r="A12" s="244">
        <v>3</v>
      </c>
      <c r="B12" s="242"/>
      <c r="C12" s="242"/>
      <c r="D12" s="4" t="s">
        <v>45</v>
      </c>
      <c r="E12" s="242"/>
      <c r="F12" s="242"/>
      <c r="G12" s="4" t="s">
        <v>47</v>
      </c>
      <c r="H12" s="242"/>
      <c r="I12" s="242"/>
    </row>
    <row r="13" spans="1:9" ht="22.5" customHeight="1" x14ac:dyDescent="0.25">
      <c r="A13" s="244"/>
      <c r="B13" s="242"/>
      <c r="C13" s="242"/>
      <c r="D13" s="6"/>
      <c r="E13" s="242"/>
      <c r="F13" s="242"/>
      <c r="G13" s="6"/>
      <c r="H13" s="242"/>
      <c r="I13" s="242"/>
    </row>
    <row r="14" spans="1:9" ht="22.5" customHeight="1" x14ac:dyDescent="0.25">
      <c r="A14" s="244"/>
      <c r="B14" s="242"/>
      <c r="C14" s="242"/>
      <c r="D14" s="6" t="s">
        <v>46</v>
      </c>
      <c r="E14" s="242"/>
      <c r="F14" s="242"/>
      <c r="G14" s="6" t="s">
        <v>45</v>
      </c>
      <c r="H14" s="242"/>
      <c r="I14" s="242"/>
    </row>
    <row r="15" spans="1:9" ht="22.5" customHeight="1" x14ac:dyDescent="0.25">
      <c r="A15" s="244"/>
      <c r="B15" s="242"/>
      <c r="C15" s="242"/>
      <c r="D15" s="5"/>
      <c r="E15" s="242"/>
      <c r="F15" s="242"/>
      <c r="G15" s="5"/>
      <c r="H15" s="242"/>
      <c r="I15" s="242"/>
    </row>
    <row r="16" spans="1:9" ht="22.5" customHeight="1" x14ac:dyDescent="0.25">
      <c r="A16" s="244">
        <v>4</v>
      </c>
      <c r="B16" s="242"/>
      <c r="C16" s="242"/>
      <c r="D16" s="4" t="s">
        <v>45</v>
      </c>
      <c r="E16" s="242"/>
      <c r="F16" s="242"/>
      <c r="G16" s="4" t="s">
        <v>47</v>
      </c>
      <c r="H16" s="242"/>
      <c r="I16" s="242"/>
    </row>
    <row r="17" spans="1:9" ht="22.5" customHeight="1" x14ac:dyDescent="0.25">
      <c r="A17" s="244"/>
      <c r="B17" s="242"/>
      <c r="C17" s="242"/>
      <c r="D17" s="6"/>
      <c r="E17" s="242"/>
      <c r="F17" s="242"/>
      <c r="G17" s="6"/>
      <c r="H17" s="242"/>
      <c r="I17" s="242"/>
    </row>
    <row r="18" spans="1:9" ht="22.5" customHeight="1" x14ac:dyDescent="0.25">
      <c r="A18" s="244"/>
      <c r="B18" s="242"/>
      <c r="C18" s="242"/>
      <c r="D18" s="6" t="s">
        <v>46</v>
      </c>
      <c r="E18" s="242"/>
      <c r="F18" s="242"/>
      <c r="G18" s="6" t="s">
        <v>45</v>
      </c>
      <c r="H18" s="242"/>
      <c r="I18" s="242"/>
    </row>
    <row r="19" spans="1:9" ht="22.5" customHeight="1" x14ac:dyDescent="0.25">
      <c r="A19" s="244"/>
      <c r="B19" s="242"/>
      <c r="C19" s="242"/>
      <c r="D19" s="5"/>
      <c r="E19" s="242"/>
      <c r="F19" s="242"/>
      <c r="G19" s="5"/>
      <c r="H19" s="242"/>
      <c r="I19" s="242"/>
    </row>
    <row r="20" spans="1:9" ht="22.5" customHeight="1" x14ac:dyDescent="0.25">
      <c r="A20" s="244">
        <v>5</v>
      </c>
      <c r="B20" s="242"/>
      <c r="C20" s="242"/>
      <c r="D20" s="4" t="s">
        <v>45</v>
      </c>
      <c r="E20" s="242"/>
      <c r="F20" s="242"/>
      <c r="G20" s="4" t="s">
        <v>47</v>
      </c>
      <c r="H20" s="242"/>
      <c r="I20" s="242"/>
    </row>
    <row r="21" spans="1:9" ht="22.5" customHeight="1" x14ac:dyDescent="0.25">
      <c r="A21" s="244"/>
      <c r="B21" s="242"/>
      <c r="C21" s="242"/>
      <c r="D21" s="6"/>
      <c r="E21" s="242"/>
      <c r="F21" s="242"/>
      <c r="G21" s="6"/>
      <c r="H21" s="242"/>
      <c r="I21" s="242"/>
    </row>
    <row r="22" spans="1:9" ht="22.5" customHeight="1" x14ac:dyDescent="0.25">
      <c r="A22" s="244"/>
      <c r="B22" s="242"/>
      <c r="C22" s="242"/>
      <c r="D22" s="6" t="s">
        <v>46</v>
      </c>
      <c r="E22" s="242"/>
      <c r="F22" s="242"/>
      <c r="G22" s="6" t="s">
        <v>45</v>
      </c>
      <c r="H22" s="242"/>
      <c r="I22" s="242"/>
    </row>
    <row r="23" spans="1:9" ht="22.5" customHeight="1" x14ac:dyDescent="0.25">
      <c r="A23" s="244"/>
      <c r="B23" s="242"/>
      <c r="C23" s="242"/>
      <c r="D23" s="5"/>
      <c r="E23" s="242"/>
      <c r="F23" s="242"/>
      <c r="G23" s="5"/>
      <c r="H23" s="242"/>
      <c r="I23" s="242"/>
    </row>
    <row r="24" spans="1:9" ht="22.5" customHeight="1" x14ac:dyDescent="0.25">
      <c r="A24" s="244">
        <v>6</v>
      </c>
      <c r="B24" s="242"/>
      <c r="C24" s="242"/>
      <c r="D24" s="4" t="s">
        <v>45</v>
      </c>
      <c r="E24" s="242"/>
      <c r="F24" s="242"/>
      <c r="G24" s="4" t="s">
        <v>47</v>
      </c>
      <c r="H24" s="242"/>
      <c r="I24" s="242"/>
    </row>
    <row r="25" spans="1:9" ht="22.5" customHeight="1" x14ac:dyDescent="0.25">
      <c r="A25" s="244"/>
      <c r="B25" s="242"/>
      <c r="C25" s="242"/>
      <c r="D25" s="6"/>
      <c r="E25" s="242"/>
      <c r="F25" s="242"/>
      <c r="G25" s="6"/>
      <c r="H25" s="242"/>
      <c r="I25" s="242"/>
    </row>
    <row r="26" spans="1:9" ht="22.5" customHeight="1" x14ac:dyDescent="0.25">
      <c r="A26" s="244"/>
      <c r="B26" s="242"/>
      <c r="C26" s="242"/>
      <c r="D26" s="6" t="s">
        <v>46</v>
      </c>
      <c r="E26" s="242"/>
      <c r="F26" s="242"/>
      <c r="G26" s="6" t="s">
        <v>45</v>
      </c>
      <c r="H26" s="242"/>
      <c r="I26" s="242"/>
    </row>
    <row r="27" spans="1:9" ht="22.5" customHeight="1" x14ac:dyDescent="0.25">
      <c r="A27" s="244"/>
      <c r="B27" s="242"/>
      <c r="C27" s="242"/>
      <c r="D27" s="5"/>
      <c r="E27" s="242"/>
      <c r="F27" s="242"/>
      <c r="G27" s="5"/>
      <c r="H27" s="242"/>
      <c r="I27" s="242"/>
    </row>
    <row r="28" spans="1:9" ht="22.5" customHeight="1" x14ac:dyDescent="0.25">
      <c r="A28" s="244">
        <v>7</v>
      </c>
      <c r="B28" s="242"/>
      <c r="C28" s="242"/>
      <c r="D28" s="4" t="s">
        <v>45</v>
      </c>
      <c r="E28" s="242"/>
      <c r="F28" s="242"/>
      <c r="G28" s="4" t="s">
        <v>47</v>
      </c>
      <c r="H28" s="242"/>
      <c r="I28" s="242"/>
    </row>
    <row r="29" spans="1:9" ht="22.5" customHeight="1" x14ac:dyDescent="0.25">
      <c r="A29" s="244"/>
      <c r="B29" s="242"/>
      <c r="C29" s="242"/>
      <c r="D29" s="6"/>
      <c r="E29" s="242"/>
      <c r="F29" s="242"/>
      <c r="G29" s="6"/>
      <c r="H29" s="242"/>
      <c r="I29" s="242"/>
    </row>
    <row r="30" spans="1:9" ht="22.5" customHeight="1" x14ac:dyDescent="0.25">
      <c r="A30" s="244"/>
      <c r="B30" s="242"/>
      <c r="C30" s="242"/>
      <c r="D30" s="6" t="s">
        <v>46</v>
      </c>
      <c r="E30" s="242"/>
      <c r="F30" s="242"/>
      <c r="G30" s="6" t="s">
        <v>45</v>
      </c>
      <c r="H30" s="242"/>
      <c r="I30" s="242"/>
    </row>
    <row r="31" spans="1:9" ht="22.5" customHeight="1" x14ac:dyDescent="0.25">
      <c r="A31" s="244"/>
      <c r="B31" s="242"/>
      <c r="C31" s="242"/>
      <c r="D31" s="5"/>
      <c r="E31" s="242"/>
      <c r="F31" s="242"/>
      <c r="G31" s="5"/>
      <c r="H31" s="242"/>
      <c r="I31" s="242"/>
    </row>
    <row r="32" spans="1:9" ht="29.25" customHeight="1" x14ac:dyDescent="0.25">
      <c r="A32" s="7">
        <v>8</v>
      </c>
      <c r="B32" s="243" t="s">
        <v>48</v>
      </c>
      <c r="C32" s="243"/>
      <c r="D32" s="243"/>
      <c r="E32" s="243"/>
      <c r="F32" s="243"/>
      <c r="G32" s="243"/>
      <c r="H32" s="243"/>
      <c r="I32" s="8"/>
    </row>
    <row r="33" spans="1:9" ht="22.5" customHeight="1" x14ac:dyDescent="0.25">
      <c r="A33" s="244">
        <v>9</v>
      </c>
      <c r="B33" s="242"/>
      <c r="C33" s="242"/>
      <c r="D33" s="4" t="s">
        <v>45</v>
      </c>
      <c r="E33" s="242"/>
      <c r="F33" s="242"/>
      <c r="G33" s="4" t="s">
        <v>47</v>
      </c>
      <c r="H33" s="242"/>
      <c r="I33" s="242"/>
    </row>
    <row r="34" spans="1:9" ht="22.5" customHeight="1" x14ac:dyDescent="0.25">
      <c r="A34" s="244"/>
      <c r="B34" s="242"/>
      <c r="C34" s="242"/>
      <c r="D34" s="6"/>
      <c r="E34" s="242"/>
      <c r="F34" s="242"/>
      <c r="G34" s="6"/>
      <c r="H34" s="242"/>
      <c r="I34" s="242"/>
    </row>
    <row r="35" spans="1:9" ht="22.5" customHeight="1" x14ac:dyDescent="0.25">
      <c r="A35" s="244"/>
      <c r="B35" s="242"/>
      <c r="C35" s="242"/>
      <c r="D35" s="6" t="s">
        <v>46</v>
      </c>
      <c r="E35" s="242"/>
      <c r="F35" s="242"/>
      <c r="G35" s="6" t="s">
        <v>45</v>
      </c>
      <c r="H35" s="242"/>
      <c r="I35" s="242"/>
    </row>
    <row r="36" spans="1:9" ht="22.5" customHeight="1" x14ac:dyDescent="0.25">
      <c r="A36" s="244"/>
      <c r="B36" s="242"/>
      <c r="C36" s="242"/>
      <c r="D36" s="5"/>
      <c r="E36" s="242"/>
      <c r="F36" s="242"/>
      <c r="G36" s="5"/>
      <c r="H36" s="242"/>
      <c r="I36" s="242"/>
    </row>
    <row r="37" spans="1:9" ht="22.5" customHeight="1" x14ac:dyDescent="0.25">
      <c r="A37" s="244">
        <v>10</v>
      </c>
      <c r="B37" s="242"/>
      <c r="C37" s="242"/>
      <c r="D37" s="4" t="s">
        <v>45</v>
      </c>
      <c r="E37" s="242"/>
      <c r="F37" s="242"/>
      <c r="G37" s="4" t="s">
        <v>47</v>
      </c>
      <c r="H37" s="242"/>
      <c r="I37" s="242"/>
    </row>
    <row r="38" spans="1:9" ht="22.5" customHeight="1" x14ac:dyDescent="0.25">
      <c r="A38" s="244"/>
      <c r="B38" s="242"/>
      <c r="C38" s="242"/>
      <c r="D38" s="6"/>
      <c r="E38" s="242"/>
      <c r="F38" s="242"/>
      <c r="G38" s="6"/>
      <c r="H38" s="242"/>
      <c r="I38" s="242"/>
    </row>
    <row r="39" spans="1:9" ht="22.5" customHeight="1" x14ac:dyDescent="0.25">
      <c r="A39" s="244"/>
      <c r="B39" s="242"/>
      <c r="C39" s="242"/>
      <c r="D39" s="6" t="s">
        <v>46</v>
      </c>
      <c r="E39" s="242"/>
      <c r="F39" s="242"/>
      <c r="G39" s="6" t="s">
        <v>45</v>
      </c>
      <c r="H39" s="242"/>
      <c r="I39" s="242"/>
    </row>
    <row r="40" spans="1:9" ht="22.5" customHeight="1" x14ac:dyDescent="0.25">
      <c r="A40" s="244"/>
      <c r="B40" s="242"/>
      <c r="C40" s="242"/>
      <c r="D40" s="5"/>
      <c r="E40" s="242"/>
      <c r="F40" s="242"/>
      <c r="G40" s="5"/>
      <c r="H40" s="242"/>
      <c r="I40" s="242"/>
    </row>
    <row r="41" spans="1:9" ht="22.5" customHeight="1" x14ac:dyDescent="0.25">
      <c r="A41" s="244">
        <v>11</v>
      </c>
      <c r="B41" s="242"/>
      <c r="C41" s="242"/>
      <c r="D41" s="4" t="s">
        <v>45</v>
      </c>
      <c r="E41" s="242"/>
      <c r="F41" s="242"/>
      <c r="G41" s="4" t="s">
        <v>47</v>
      </c>
      <c r="H41" s="242"/>
      <c r="I41" s="242"/>
    </row>
    <row r="42" spans="1:9" ht="22.5" customHeight="1" x14ac:dyDescent="0.25">
      <c r="A42" s="244"/>
      <c r="B42" s="242"/>
      <c r="C42" s="242"/>
      <c r="D42" s="6"/>
      <c r="E42" s="242"/>
      <c r="F42" s="242"/>
      <c r="G42" s="6"/>
      <c r="H42" s="242"/>
      <c r="I42" s="242"/>
    </row>
    <row r="43" spans="1:9" ht="22.5" customHeight="1" x14ac:dyDescent="0.25">
      <c r="A43" s="244"/>
      <c r="B43" s="242"/>
      <c r="C43" s="242"/>
      <c r="D43" s="6" t="s">
        <v>46</v>
      </c>
      <c r="E43" s="242"/>
      <c r="F43" s="242"/>
      <c r="G43" s="6" t="s">
        <v>45</v>
      </c>
      <c r="H43" s="242"/>
      <c r="I43" s="242"/>
    </row>
    <row r="44" spans="1:9" ht="22.5" customHeight="1" x14ac:dyDescent="0.25">
      <c r="A44" s="244"/>
      <c r="B44" s="242"/>
      <c r="C44" s="242"/>
      <c r="D44" s="5"/>
      <c r="E44" s="242"/>
      <c r="F44" s="242"/>
      <c r="G44" s="5"/>
      <c r="H44" s="242"/>
      <c r="I44" s="242"/>
    </row>
    <row r="45" spans="1:9" ht="22.5" customHeight="1" x14ac:dyDescent="0.25">
      <c r="A45" s="244">
        <v>12</v>
      </c>
      <c r="B45" s="242"/>
      <c r="C45" s="242"/>
      <c r="D45" s="4" t="s">
        <v>45</v>
      </c>
      <c r="E45" s="242"/>
      <c r="F45" s="242"/>
      <c r="G45" s="4" t="s">
        <v>47</v>
      </c>
      <c r="H45" s="242"/>
      <c r="I45" s="242"/>
    </row>
    <row r="46" spans="1:9" ht="22.5" customHeight="1" x14ac:dyDescent="0.25">
      <c r="A46" s="244"/>
      <c r="B46" s="242"/>
      <c r="C46" s="242"/>
      <c r="D46" s="6"/>
      <c r="E46" s="242"/>
      <c r="F46" s="242"/>
      <c r="G46" s="6"/>
      <c r="H46" s="242"/>
      <c r="I46" s="242"/>
    </row>
    <row r="47" spans="1:9" ht="22.5" customHeight="1" x14ac:dyDescent="0.25">
      <c r="A47" s="244"/>
      <c r="B47" s="242"/>
      <c r="C47" s="242"/>
      <c r="D47" s="6" t="s">
        <v>46</v>
      </c>
      <c r="E47" s="242"/>
      <c r="F47" s="242"/>
      <c r="G47" s="6" t="s">
        <v>45</v>
      </c>
      <c r="H47" s="242"/>
      <c r="I47" s="242"/>
    </row>
    <row r="48" spans="1:9" ht="22.5" customHeight="1" x14ac:dyDescent="0.25">
      <c r="A48" s="244"/>
      <c r="B48" s="242"/>
      <c r="C48" s="242"/>
      <c r="D48" s="5"/>
      <c r="E48" s="242"/>
      <c r="F48" s="242"/>
      <c r="G48" s="5"/>
      <c r="H48" s="242"/>
      <c r="I48" s="242"/>
    </row>
    <row r="49" spans="1:9" ht="22.5" customHeight="1" x14ac:dyDescent="0.25">
      <c r="A49" s="244">
        <v>13</v>
      </c>
      <c r="B49" s="242"/>
      <c r="C49" s="242"/>
      <c r="D49" s="4" t="s">
        <v>45</v>
      </c>
      <c r="E49" s="242"/>
      <c r="F49" s="242"/>
      <c r="G49" s="4" t="s">
        <v>47</v>
      </c>
      <c r="H49" s="242"/>
      <c r="I49" s="242"/>
    </row>
    <row r="50" spans="1:9" ht="22.5" customHeight="1" x14ac:dyDescent="0.25">
      <c r="A50" s="244"/>
      <c r="B50" s="242"/>
      <c r="C50" s="242"/>
      <c r="D50" s="6"/>
      <c r="E50" s="242"/>
      <c r="F50" s="242"/>
      <c r="G50" s="6"/>
      <c r="H50" s="242"/>
      <c r="I50" s="242"/>
    </row>
    <row r="51" spans="1:9" ht="22.5" customHeight="1" x14ac:dyDescent="0.25">
      <c r="A51" s="244"/>
      <c r="B51" s="242"/>
      <c r="C51" s="242"/>
      <c r="D51" s="6" t="s">
        <v>46</v>
      </c>
      <c r="E51" s="242"/>
      <c r="F51" s="242"/>
      <c r="G51" s="6" t="s">
        <v>45</v>
      </c>
      <c r="H51" s="242"/>
      <c r="I51" s="242"/>
    </row>
    <row r="52" spans="1:9" ht="22.5" customHeight="1" x14ac:dyDescent="0.25">
      <c r="A52" s="244"/>
      <c r="B52" s="242"/>
      <c r="C52" s="242"/>
      <c r="D52" s="5"/>
      <c r="E52" s="242"/>
      <c r="F52" s="242"/>
      <c r="G52" s="5"/>
      <c r="H52" s="242"/>
      <c r="I52" s="242"/>
    </row>
    <row r="53" spans="1:9" ht="22.5" customHeight="1" x14ac:dyDescent="0.25">
      <c r="A53" s="244">
        <v>14</v>
      </c>
      <c r="B53" s="242"/>
      <c r="C53" s="242"/>
      <c r="D53" s="4" t="s">
        <v>45</v>
      </c>
      <c r="E53" s="242"/>
      <c r="F53" s="242"/>
      <c r="G53" s="4" t="s">
        <v>47</v>
      </c>
      <c r="H53" s="242"/>
      <c r="I53" s="242"/>
    </row>
    <row r="54" spans="1:9" ht="22.5" customHeight="1" x14ac:dyDescent="0.25">
      <c r="A54" s="244"/>
      <c r="B54" s="242"/>
      <c r="C54" s="242"/>
      <c r="D54" s="6"/>
      <c r="E54" s="242"/>
      <c r="F54" s="242"/>
      <c r="G54" s="6"/>
      <c r="H54" s="242"/>
      <c r="I54" s="242"/>
    </row>
    <row r="55" spans="1:9" ht="22.5" customHeight="1" x14ac:dyDescent="0.25">
      <c r="A55" s="244"/>
      <c r="B55" s="242"/>
      <c r="C55" s="242"/>
      <c r="D55" s="6" t="s">
        <v>46</v>
      </c>
      <c r="E55" s="242"/>
      <c r="F55" s="242"/>
      <c r="G55" s="6" t="s">
        <v>45</v>
      </c>
      <c r="H55" s="242"/>
      <c r="I55" s="242"/>
    </row>
    <row r="56" spans="1:9" ht="22.5" customHeight="1" x14ac:dyDescent="0.25">
      <c r="A56" s="244"/>
      <c r="B56" s="242"/>
      <c r="C56" s="242"/>
      <c r="D56" s="5"/>
      <c r="E56" s="242"/>
      <c r="F56" s="242"/>
      <c r="G56" s="5"/>
      <c r="H56" s="242"/>
      <c r="I56" s="242"/>
    </row>
    <row r="57" spans="1:9" ht="22.5" customHeight="1" x14ac:dyDescent="0.25">
      <c r="A57" s="244">
        <v>15</v>
      </c>
      <c r="B57" s="242"/>
      <c r="C57" s="242"/>
      <c r="D57" s="4" t="s">
        <v>45</v>
      </c>
      <c r="E57" s="242"/>
      <c r="F57" s="242"/>
      <c r="G57" s="4" t="s">
        <v>47</v>
      </c>
      <c r="H57" s="242"/>
      <c r="I57" s="242"/>
    </row>
    <row r="58" spans="1:9" ht="22.5" customHeight="1" x14ac:dyDescent="0.25">
      <c r="A58" s="244"/>
      <c r="B58" s="242"/>
      <c r="C58" s="242"/>
      <c r="D58" s="6"/>
      <c r="E58" s="242"/>
      <c r="F58" s="242"/>
      <c r="G58" s="6"/>
      <c r="H58" s="242"/>
      <c r="I58" s="242"/>
    </row>
    <row r="59" spans="1:9" ht="22.5" customHeight="1" x14ac:dyDescent="0.25">
      <c r="A59" s="244"/>
      <c r="B59" s="242"/>
      <c r="C59" s="242"/>
      <c r="D59" s="6" t="s">
        <v>46</v>
      </c>
      <c r="E59" s="242"/>
      <c r="F59" s="242"/>
      <c r="G59" s="6" t="s">
        <v>45</v>
      </c>
      <c r="H59" s="242"/>
      <c r="I59" s="242"/>
    </row>
    <row r="60" spans="1:9" ht="22.5" customHeight="1" x14ac:dyDescent="0.25">
      <c r="A60" s="244"/>
      <c r="B60" s="242"/>
      <c r="C60" s="242"/>
      <c r="D60" s="5"/>
      <c r="E60" s="242"/>
      <c r="F60" s="242"/>
      <c r="G60" s="5"/>
      <c r="H60" s="242"/>
      <c r="I60" s="242"/>
    </row>
    <row r="61" spans="1:9" ht="30.75" customHeight="1" x14ac:dyDescent="0.25">
      <c r="A61" s="7">
        <v>16</v>
      </c>
      <c r="B61" s="243" t="s">
        <v>49</v>
      </c>
      <c r="C61" s="243"/>
      <c r="D61" s="243"/>
      <c r="E61" s="243"/>
      <c r="F61" s="243"/>
      <c r="G61" s="243"/>
      <c r="H61" s="243"/>
      <c r="I61" s="1"/>
    </row>
  </sheetData>
  <mergeCells count="107">
    <mergeCell ref="G1:I1"/>
    <mergeCell ref="A4:A7"/>
    <mergeCell ref="B4:B7"/>
    <mergeCell ref="C4:C7"/>
    <mergeCell ref="E4:E7"/>
    <mergeCell ref="F4:F7"/>
    <mergeCell ref="H4:H7"/>
    <mergeCell ref="I4:I7"/>
    <mergeCell ref="A1:A2"/>
    <mergeCell ref="B1:B2"/>
    <mergeCell ref="C1:C2"/>
    <mergeCell ref="D1:D2"/>
    <mergeCell ref="E1:E2"/>
    <mergeCell ref="F1:F2"/>
    <mergeCell ref="I8:I11"/>
    <mergeCell ref="A12:A15"/>
    <mergeCell ref="B12:B15"/>
    <mergeCell ref="C12:C15"/>
    <mergeCell ref="E12:E15"/>
    <mergeCell ref="F12:F15"/>
    <mergeCell ref="H12:H15"/>
    <mergeCell ref="I12:I15"/>
    <mergeCell ref="A8:A11"/>
    <mergeCell ref="B8:B11"/>
    <mergeCell ref="C8:C11"/>
    <mergeCell ref="E8:E11"/>
    <mergeCell ref="F8:F11"/>
    <mergeCell ref="H8:H11"/>
    <mergeCell ref="I16:I19"/>
    <mergeCell ref="A20:A23"/>
    <mergeCell ref="B20:B23"/>
    <mergeCell ref="C20:C23"/>
    <mergeCell ref="E20:E23"/>
    <mergeCell ref="F20:F23"/>
    <mergeCell ref="H20:H23"/>
    <mergeCell ref="I20:I23"/>
    <mergeCell ref="A16:A19"/>
    <mergeCell ref="B16:B19"/>
    <mergeCell ref="C16:C19"/>
    <mergeCell ref="E16:E19"/>
    <mergeCell ref="F16:F19"/>
    <mergeCell ref="H16:H19"/>
    <mergeCell ref="I24:I27"/>
    <mergeCell ref="A28:A31"/>
    <mergeCell ref="B28:B31"/>
    <mergeCell ref="C28:C31"/>
    <mergeCell ref="E28:E31"/>
    <mergeCell ref="F28:F31"/>
    <mergeCell ref="H28:H31"/>
    <mergeCell ref="I28:I31"/>
    <mergeCell ref="A24:A27"/>
    <mergeCell ref="B24:B27"/>
    <mergeCell ref="C24:C27"/>
    <mergeCell ref="E24:E27"/>
    <mergeCell ref="F24:F27"/>
    <mergeCell ref="H24:H27"/>
    <mergeCell ref="I33:I36"/>
    <mergeCell ref="A37:A40"/>
    <mergeCell ref="B37:B40"/>
    <mergeCell ref="C37:C40"/>
    <mergeCell ref="E37:E40"/>
    <mergeCell ref="F37:F40"/>
    <mergeCell ref="H37:H40"/>
    <mergeCell ref="I37:I40"/>
    <mergeCell ref="B32:H32"/>
    <mergeCell ref="A33:A36"/>
    <mergeCell ref="B33:B36"/>
    <mergeCell ref="C33:C36"/>
    <mergeCell ref="E33:E36"/>
    <mergeCell ref="F33:F36"/>
    <mergeCell ref="H33:H36"/>
    <mergeCell ref="I41:I44"/>
    <mergeCell ref="A45:A48"/>
    <mergeCell ref="B45:B48"/>
    <mergeCell ref="C45:C48"/>
    <mergeCell ref="E45:E48"/>
    <mergeCell ref="F45:F48"/>
    <mergeCell ref="H45:H48"/>
    <mergeCell ref="I45:I48"/>
    <mergeCell ref="A41:A44"/>
    <mergeCell ref="B41:B44"/>
    <mergeCell ref="C41:C44"/>
    <mergeCell ref="E41:E44"/>
    <mergeCell ref="F41:F44"/>
    <mergeCell ref="H41:H44"/>
    <mergeCell ref="I57:I60"/>
    <mergeCell ref="B61:H61"/>
    <mergeCell ref="A57:A60"/>
    <mergeCell ref="B57:B60"/>
    <mergeCell ref="C57:C60"/>
    <mergeCell ref="E57:E60"/>
    <mergeCell ref="F57:F60"/>
    <mergeCell ref="H57:H60"/>
    <mergeCell ref="I49:I52"/>
    <mergeCell ref="A53:A56"/>
    <mergeCell ref="B53:B56"/>
    <mergeCell ref="C53:C56"/>
    <mergeCell ref="E53:E56"/>
    <mergeCell ref="F53:F56"/>
    <mergeCell ref="H53:H56"/>
    <mergeCell ref="I53:I56"/>
    <mergeCell ref="A49:A52"/>
    <mergeCell ref="B49:B52"/>
    <mergeCell ref="C49:C52"/>
    <mergeCell ref="E49:E52"/>
    <mergeCell ref="F49:F52"/>
    <mergeCell ref="H49:H52"/>
  </mergeCells>
  <pageMargins left="0.59055118110236227" right="0.59055118110236227" top="0.98425196850393704" bottom="0.39370078740157483" header="0.31496062992125984" footer="0.31496062992125984"/>
  <pageSetup paperSize="9" scale="71" fitToHeight="2" orientation="landscape" horizontalDpi="0" verticalDpi="0" r:id="rId1"/>
  <rowBreaks count="1" manualBreakCount="1">
    <brk id="3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8</vt:i4>
      </vt:variant>
    </vt:vector>
  </HeadingPairs>
  <TitlesOfParts>
    <vt:vector size="16" baseType="lpstr">
      <vt:lpstr>Silabus</vt:lpstr>
      <vt:lpstr>RPS1</vt:lpstr>
      <vt:lpstr>RPS2</vt:lpstr>
      <vt:lpstr>Input Kode Matkul</vt:lpstr>
      <vt:lpstr>Input A</vt:lpstr>
      <vt:lpstr>Input B</vt:lpstr>
      <vt:lpstr>CPL</vt:lpstr>
      <vt:lpstr>RPS Isi (2)</vt:lpstr>
      <vt:lpstr>KUR</vt:lpstr>
      <vt:lpstr>KURIKULUM</vt:lpstr>
      <vt:lpstr>NO_URUT</vt:lpstr>
      <vt:lpstr>'Input B'!Print_Area</vt:lpstr>
      <vt:lpstr>'RPS Isi (2)'!Print_Area</vt:lpstr>
      <vt:lpstr>'RPS1'!Print_Area</vt:lpstr>
      <vt:lpstr>'RPS2'!Print_Area</vt:lpstr>
      <vt:lpstr>Silabus!Print_Area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Diwan Ramadhan Jauhari</dc:creator>
  <cp:lastModifiedBy>User</cp:lastModifiedBy>
  <cp:lastPrinted>2018-03-03T08:54:43Z</cp:lastPrinted>
  <dcterms:created xsi:type="dcterms:W3CDTF">2018-02-25T01:45:03Z</dcterms:created>
  <dcterms:modified xsi:type="dcterms:W3CDTF">2019-03-11T13:33:17Z</dcterms:modified>
</cp:coreProperties>
</file>