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maya's data/IKIP SILIWANGI/KURIKULUM BK IKP/REVISI RPS 2019/GANJIL/5/"/>
    </mc:Choice>
  </mc:AlternateContent>
  <xr:revisionPtr revIDLastSave="0" documentId="13_ncr:1_{E22F3EBC-ADEC-1549-87AF-0D8EB0743A88}" xr6:coauthVersionLast="45" xr6:coauthVersionMax="45" xr10:uidLastSave="{00000000-0000-0000-0000-000000000000}"/>
  <bookViews>
    <workbookView xWindow="0" yWindow="0" windowWidth="27320" windowHeight="15360" xr2:uid="{00000000-000D-0000-FFFF-FFFF00000000}"/>
  </bookViews>
  <sheets>
    <sheet name="Silabus" sheetId="5" r:id="rId1"/>
    <sheet name="RPS1" sheetId="1" r:id="rId2"/>
    <sheet name="RPS2" sheetId="4" r:id="rId3"/>
    <sheet name="Input Kode Matkul" sheetId="10" r:id="rId4"/>
    <sheet name="Input A" sheetId="3" r:id="rId5"/>
    <sheet name="Input B" sheetId="9" r:id="rId6"/>
    <sheet name="CPL" sheetId="14" state="hidden" r:id="rId7"/>
    <sheet name="RPS Isi (2)" sheetId="8" state="hidden" r:id="rId8"/>
    <sheet name="Sheet1" sheetId="15" r:id="rId9"/>
  </sheets>
  <definedNames>
    <definedName name="_xlnm._FilterDatabase" localSheetId="4" hidden="1">'Input A'!$D$113:$D$120</definedName>
    <definedName name="_xlnm._FilterDatabase" localSheetId="5" hidden="1">'Input B'!$L$22:$N$30</definedName>
    <definedName name="KUR">'Input Kode Matkul'!$B$6:$E$140</definedName>
    <definedName name="KURIKULUM">'Input Kode Matkul'!$B$6:$E$140</definedName>
    <definedName name="NO_URUT">'Input Kode Matkul'!$A$6:$E$140</definedName>
    <definedName name="_xlnm.Print_Area" localSheetId="5">'Input B'!$B$2:$P$3</definedName>
    <definedName name="_xlnm.Print_Area" localSheetId="7">'RPS Isi (2)'!$A$1:$I$61</definedName>
    <definedName name="_xlnm.Print_Area" localSheetId="1">'RPS1'!$A$1:$H$57</definedName>
    <definedName name="_xlnm.Print_Area" localSheetId="2">'RPS2'!$A$1:$I$19</definedName>
    <definedName name="_xlnm.Print_Area" localSheetId="0">Silabus!$B$1:$D$66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5" l="1"/>
  <c r="D42" i="5" l="1"/>
  <c r="D43" i="5"/>
  <c r="D44" i="5"/>
  <c r="D45" i="5"/>
  <c r="D37" i="5"/>
  <c r="D38" i="5"/>
  <c r="D39" i="5"/>
  <c r="D40" i="5"/>
  <c r="D41" i="5"/>
  <c r="D32" i="5"/>
  <c r="D33" i="5"/>
  <c r="D34" i="5"/>
  <c r="D35" i="5"/>
  <c r="D36" i="5"/>
  <c r="D31" i="5"/>
  <c r="E31" i="3" l="1"/>
  <c r="E32" i="3"/>
  <c r="E33" i="3"/>
  <c r="E37" i="3" l="1"/>
  <c r="E38" i="3"/>
  <c r="E39" i="3"/>
  <c r="E40" i="3"/>
  <c r="E41" i="3"/>
  <c r="E42" i="3"/>
  <c r="E43" i="3"/>
  <c r="E44" i="3"/>
  <c r="E45" i="3"/>
  <c r="E46" i="3"/>
  <c r="E47" i="3"/>
  <c r="E48" i="3"/>
  <c r="E49" i="3"/>
  <c r="E50" i="3"/>
  <c r="E51" i="3"/>
  <c r="E52" i="3"/>
  <c r="D10" i="5" l="1"/>
  <c r="D12" i="5"/>
  <c r="B55" i="5" l="1"/>
  <c r="B56" i="5"/>
  <c r="B57" i="5"/>
  <c r="B58" i="5"/>
  <c r="B59" i="5"/>
  <c r="B60" i="5"/>
  <c r="B54" i="5"/>
  <c r="B51" i="5"/>
  <c r="B52" i="5"/>
  <c r="B50" i="5"/>
  <c r="E19" i="1"/>
  <c r="E20" i="1"/>
  <c r="E21" i="1"/>
  <c r="E22" i="1"/>
  <c r="E18" i="1"/>
  <c r="B19" i="5"/>
  <c r="E34" i="3"/>
  <c r="E35" i="3"/>
  <c r="F5" i="4" l="1"/>
  <c r="D4" i="4"/>
  <c r="D5" i="4"/>
  <c r="D6" i="4"/>
  <c r="D7" i="4"/>
  <c r="D8" i="4"/>
  <c r="D9" i="4"/>
  <c r="D10" i="4"/>
  <c r="D12" i="4"/>
  <c r="D13" i="4"/>
  <c r="D14" i="4"/>
  <c r="D15" i="4"/>
  <c r="D16" i="4"/>
  <c r="D17" i="4"/>
  <c r="D18" i="4"/>
  <c r="E3" i="10" l="1"/>
  <c r="D3" i="10"/>
  <c r="C3" i="10"/>
  <c r="B3" i="10"/>
  <c r="E8" i="3" l="1"/>
  <c r="E5" i="3"/>
  <c r="D6" i="5" s="1"/>
  <c r="E4" i="3"/>
  <c r="E7" i="3" l="1"/>
  <c r="G13" i="4"/>
  <c r="G14" i="4"/>
  <c r="G15" i="4"/>
  <c r="G16" i="4"/>
  <c r="G17" i="4"/>
  <c r="G18" i="4"/>
  <c r="G12" i="4"/>
  <c r="G5" i="4"/>
  <c r="G6" i="4"/>
  <c r="G7" i="4"/>
  <c r="G8" i="4"/>
  <c r="G9" i="4"/>
  <c r="G10" i="4"/>
  <c r="G4" i="4"/>
  <c r="F13" i="4"/>
  <c r="F14" i="4"/>
  <c r="F15" i="4"/>
  <c r="F16" i="4"/>
  <c r="F17" i="4"/>
  <c r="F18" i="4"/>
  <c r="F12" i="4"/>
  <c r="F6" i="4"/>
  <c r="F7" i="4"/>
  <c r="F8" i="4"/>
  <c r="F9" i="4"/>
  <c r="F10" i="4"/>
  <c r="F4" i="4"/>
  <c r="D76" i="3" l="1"/>
  <c r="P19" i="9" s="1"/>
  <c r="I19" i="4" s="1"/>
  <c r="D75" i="3"/>
  <c r="E4" i="9"/>
  <c r="D4" i="9" s="1"/>
  <c r="B4" i="4" s="1"/>
  <c r="D46" i="5"/>
  <c r="I4" i="4"/>
  <c r="H13" i="4"/>
  <c r="H14" i="4"/>
  <c r="H15" i="4"/>
  <c r="H16" i="4"/>
  <c r="H17" i="4"/>
  <c r="H18" i="4"/>
  <c r="H12" i="4"/>
  <c r="H5" i="4"/>
  <c r="H6" i="4"/>
  <c r="H7" i="4"/>
  <c r="H8" i="4"/>
  <c r="H9" i="4"/>
  <c r="H10" i="4"/>
  <c r="H4" i="4"/>
  <c r="E73" i="3" l="1"/>
  <c r="D28" i="5"/>
  <c r="P11" i="9"/>
  <c r="D27" i="5" s="1"/>
  <c r="E74" i="3"/>
  <c r="C4" i="4"/>
  <c r="D16" i="3"/>
  <c r="D17" i="3"/>
  <c r="D18" i="3"/>
  <c r="D19" i="3"/>
  <c r="D20" i="3"/>
  <c r="D15" i="3"/>
  <c r="D102" i="3"/>
  <c r="B57" i="1" s="1"/>
  <c r="D98" i="3"/>
  <c r="F55" i="1" s="1"/>
  <c r="D97" i="3"/>
  <c r="F54" i="1" s="1"/>
  <c r="D96" i="3"/>
  <c r="F53" i="1" s="1"/>
  <c r="D93" i="3"/>
  <c r="B54" i="1" s="1"/>
  <c r="D94" i="3"/>
  <c r="B55" i="1" s="1"/>
  <c r="D92" i="3"/>
  <c r="B53" i="1" s="1"/>
  <c r="D84" i="3"/>
  <c r="B46" i="1" s="1"/>
  <c r="D85" i="3"/>
  <c r="B47" i="1" s="1"/>
  <c r="D86" i="3"/>
  <c r="B48" i="1" s="1"/>
  <c r="D87" i="3"/>
  <c r="B49" i="1" s="1"/>
  <c r="D88" i="3"/>
  <c r="B50" i="1" s="1"/>
  <c r="D89" i="3"/>
  <c r="B51" i="1" s="1"/>
  <c r="D83" i="3"/>
  <c r="B45" i="1" s="1"/>
  <c r="D80" i="3"/>
  <c r="B42" i="1" s="1"/>
  <c r="D81" i="3"/>
  <c r="B43" i="1" s="1"/>
  <c r="D79" i="3"/>
  <c r="E31" i="1"/>
  <c r="E39" i="1"/>
  <c r="D56" i="3"/>
  <c r="D57" i="3"/>
  <c r="D58" i="3"/>
  <c r="D59" i="3"/>
  <c r="D60" i="3"/>
  <c r="D61" i="3"/>
  <c r="D63" i="3"/>
  <c r="D64" i="3"/>
  <c r="D65" i="3"/>
  <c r="D66" i="3"/>
  <c r="D67" i="3"/>
  <c r="D68" i="3"/>
  <c r="D69" i="3"/>
  <c r="D55" i="3"/>
  <c r="D29" i="3"/>
  <c r="B23" i="1" s="1"/>
  <c r="D8" i="3"/>
  <c r="G3" i="1" s="1"/>
  <c r="D9" i="5" s="1"/>
  <c r="D7" i="3"/>
  <c r="F3" i="1" s="1"/>
  <c r="D8" i="5" s="1"/>
  <c r="D5" i="3"/>
  <c r="A3" i="1" s="1"/>
  <c r="D4" i="3"/>
  <c r="E3" i="1" s="1"/>
  <c r="D7" i="5" s="1"/>
  <c r="D12" i="3"/>
  <c r="G6" i="1" s="1"/>
  <c r="D11" i="3"/>
  <c r="E6" i="1" s="1"/>
  <c r="D10" i="3"/>
  <c r="F6" i="1" s="1"/>
  <c r="I11" i="4" l="1"/>
  <c r="E24" i="1"/>
  <c r="E35" i="1"/>
  <c r="E30" i="1"/>
  <c r="E38" i="1"/>
  <c r="E34" i="1"/>
  <c r="E29" i="1"/>
  <c r="E25" i="1"/>
  <c r="E37" i="1"/>
  <c r="E33" i="1"/>
  <c r="E28" i="1"/>
  <c r="E36" i="1"/>
  <c r="B41" i="1"/>
  <c r="E100" i="3"/>
  <c r="D9" i="3"/>
  <c r="H3" i="1" s="1"/>
  <c r="D100" i="3" l="1"/>
  <c r="B56" i="1" s="1"/>
  <c r="D13" i="5"/>
  <c r="P13" i="9"/>
  <c r="I13" i="4" s="1"/>
  <c r="P14" i="9"/>
  <c r="I14" i="4" s="1"/>
  <c r="P15" i="9"/>
  <c r="I15" i="4" s="1"/>
  <c r="P16" i="9"/>
  <c r="I16" i="4" s="1"/>
  <c r="P17" i="9"/>
  <c r="I17" i="4" s="1"/>
  <c r="P18" i="9"/>
  <c r="I18" i="4" s="1"/>
  <c r="P12" i="9"/>
  <c r="I12" i="4" s="1"/>
  <c r="P6" i="9"/>
  <c r="I6" i="4" s="1"/>
  <c r="P7" i="9"/>
  <c r="I7" i="4" s="1"/>
  <c r="P8" i="9"/>
  <c r="I8" i="4" s="1"/>
  <c r="P9" i="9"/>
  <c r="I9" i="4" s="1"/>
  <c r="P10" i="9"/>
  <c r="I10" i="4" s="1"/>
  <c r="P5" i="9"/>
  <c r="I4" i="9"/>
  <c r="E11" i="9"/>
  <c r="D11" i="9" s="1"/>
  <c r="E12" i="9"/>
  <c r="E13" i="9"/>
  <c r="E14" i="9"/>
  <c r="E15" i="9"/>
  <c r="E16" i="9"/>
  <c r="E17" i="9"/>
  <c r="E18" i="9"/>
  <c r="E19" i="9"/>
  <c r="D19" i="9" s="1"/>
  <c r="E5" i="9"/>
  <c r="E6" i="9"/>
  <c r="E7" i="9"/>
  <c r="E8" i="9"/>
  <c r="E9" i="9"/>
  <c r="E10" i="9"/>
  <c r="E4" i="4" l="1"/>
  <c r="I6" i="9"/>
  <c r="E6" i="4" s="1"/>
  <c r="I10" i="9"/>
  <c r="E10" i="4" s="1"/>
  <c r="I14" i="9"/>
  <c r="E14" i="4" s="1"/>
  <c r="I18" i="9"/>
  <c r="E18" i="4" s="1"/>
  <c r="I7" i="9"/>
  <c r="E7" i="4" s="1"/>
  <c r="I11" i="9"/>
  <c r="I15" i="9"/>
  <c r="E15" i="4" s="1"/>
  <c r="I19" i="9"/>
  <c r="I8" i="9"/>
  <c r="E8" i="4" s="1"/>
  <c r="I12" i="9"/>
  <c r="E12" i="4" s="1"/>
  <c r="I16" i="9"/>
  <c r="E16" i="4" s="1"/>
  <c r="I5" i="9"/>
  <c r="E5" i="4" s="1"/>
  <c r="I9" i="9"/>
  <c r="E9" i="4" s="1"/>
  <c r="I13" i="9"/>
  <c r="E13" i="4" s="1"/>
  <c r="I17" i="9"/>
  <c r="E17" i="4" s="1"/>
  <c r="C10" i="4"/>
  <c r="D10" i="9"/>
  <c r="B10" i="4" s="1"/>
  <c r="C9" i="4"/>
  <c r="D9" i="9"/>
  <c r="B9" i="4" s="1"/>
  <c r="C5" i="4"/>
  <c r="D5" i="9"/>
  <c r="B5" i="4" s="1"/>
  <c r="C16" i="4"/>
  <c r="D16" i="9"/>
  <c r="B16" i="4" s="1"/>
  <c r="D12" i="9"/>
  <c r="B12" i="4" s="1"/>
  <c r="C12" i="4"/>
  <c r="C6" i="4"/>
  <c r="D6" i="9"/>
  <c r="B6" i="4" s="1"/>
  <c r="C17" i="4"/>
  <c r="D17" i="9"/>
  <c r="B17" i="4" s="1"/>
  <c r="C13" i="4"/>
  <c r="D13" i="9"/>
  <c r="B13" i="4" s="1"/>
  <c r="D8" i="9"/>
  <c r="B8" i="4" s="1"/>
  <c r="C8" i="4"/>
  <c r="C15" i="4"/>
  <c r="D15" i="9"/>
  <c r="B15" i="4" s="1"/>
  <c r="D7" i="9"/>
  <c r="B7" i="4" s="1"/>
  <c r="C7" i="4"/>
  <c r="D18" i="9"/>
  <c r="B18" i="4" s="1"/>
  <c r="C18" i="4"/>
  <c r="D14" i="9"/>
  <c r="B14" i="4" s="1"/>
  <c r="C14" i="4"/>
  <c r="D25" i="5"/>
  <c r="D26" i="5"/>
  <c r="I5" i="4"/>
</calcChain>
</file>

<file path=xl/sharedStrings.xml><?xml version="1.0" encoding="utf-8"?>
<sst xmlns="http://schemas.openxmlformats.org/spreadsheetml/2006/main" count="920" uniqueCount="383">
  <si>
    <t>Nama Mata Kuliah</t>
  </si>
  <si>
    <t>Kode Mata Kuliah</t>
  </si>
  <si>
    <t>Bobot (sks)</t>
  </si>
  <si>
    <t>Semester</t>
  </si>
  <si>
    <t>Tgl Penyusunan</t>
  </si>
  <si>
    <t>Ketua Prodi</t>
  </si>
  <si>
    <t>S</t>
  </si>
  <si>
    <t>P</t>
  </si>
  <si>
    <t>KU</t>
  </si>
  <si>
    <t>KK</t>
  </si>
  <si>
    <t>CPMK (Capaian Pembelajaran Mata Kuliah)</t>
  </si>
  <si>
    <t>CPMK 1</t>
  </si>
  <si>
    <t>CPMK 2</t>
  </si>
  <si>
    <t>CPMK 3</t>
  </si>
  <si>
    <t>CPMK 4</t>
  </si>
  <si>
    <t>CPMK 5</t>
  </si>
  <si>
    <t>Deskripsi Singkat MK</t>
  </si>
  <si>
    <t>Referensi</t>
  </si>
  <si>
    <t>Utama</t>
  </si>
  <si>
    <t>Pendukung</t>
  </si>
  <si>
    <t>Media</t>
  </si>
  <si>
    <t>Perangkat Lunak:</t>
  </si>
  <si>
    <t>Perangkat keras:</t>
  </si>
  <si>
    <t>Ujian Tengah Semester (UTS)</t>
  </si>
  <si>
    <t>Ujian Akhir Semester (UAS)</t>
  </si>
  <si>
    <t>Minggu Ke-</t>
  </si>
  <si>
    <t>Bahan Kajian</t>
  </si>
  <si>
    <t>Bahan Kajian 
(Materi Pembelajaran)</t>
  </si>
  <si>
    <t>Bentuk dan Metode Pembelajaran</t>
  </si>
  <si>
    <t>Estimasi Waktu</t>
  </si>
  <si>
    <t>Pengalaman Belajar Mahasiswa</t>
  </si>
  <si>
    <t>Kriteria &amp; Bentuk</t>
  </si>
  <si>
    <t>Indikator</t>
  </si>
  <si>
    <t>Bobot (%)</t>
  </si>
  <si>
    <t>Penilaian</t>
  </si>
  <si>
    <t>Koordinator 
Pengembang RPS</t>
  </si>
  <si>
    <t>(1)</t>
  </si>
  <si>
    <t>(2)</t>
  </si>
  <si>
    <t>(3)</t>
  </si>
  <si>
    <t>(4)</t>
  </si>
  <si>
    <t>(5)</t>
  </si>
  <si>
    <t>(6)</t>
  </si>
  <si>
    <t>(7)</t>
  </si>
  <si>
    <t>(8)</t>
  </si>
  <si>
    <t>(9)</t>
  </si>
  <si>
    <t>Bentuk:</t>
  </si>
  <si>
    <t>Metode:</t>
  </si>
  <si>
    <t>Kriteria:</t>
  </si>
  <si>
    <t>UJIAN TENGAH SEMESTER (UTS)</t>
  </si>
  <si>
    <t>UJIAN AKHIR SEMESTER (UAS)</t>
  </si>
  <si>
    <t>Sub-CPMK
(Kemampuan akhir yang direncanakan)</t>
  </si>
  <si>
    <t>1. Identitas Mata Kuliah</t>
  </si>
  <si>
    <t>Jumlah sks</t>
  </si>
  <si>
    <t>Kelompok Mata Kuliah</t>
  </si>
  <si>
    <t>Program Studi</t>
  </si>
  <si>
    <t>Prasyarat</t>
  </si>
  <si>
    <t>Dosen</t>
  </si>
  <si>
    <t>:</t>
  </si>
  <si>
    <t>2. Tujuan</t>
  </si>
  <si>
    <t>Deskripsi Isi</t>
  </si>
  <si>
    <t>Pendekatan Pembelajaran/Metode</t>
  </si>
  <si>
    <t>3. Evaluasi</t>
  </si>
  <si>
    <t>4. Rincian Materi</t>
  </si>
  <si>
    <t>Pertemuan 1</t>
  </si>
  <si>
    <t>Pertemuan 2</t>
  </si>
  <si>
    <t>Pertemuan 3</t>
  </si>
  <si>
    <t>Pertemuan 4</t>
  </si>
  <si>
    <t>Pertemuan 5</t>
  </si>
  <si>
    <t>Pertemuan 6</t>
  </si>
  <si>
    <t>Pertemuan 7</t>
  </si>
  <si>
    <t>Pertemuan 8</t>
  </si>
  <si>
    <t>Pertemuan 9</t>
  </si>
  <si>
    <t>Pertemuan 10</t>
  </si>
  <si>
    <t>Pertemuan 11</t>
  </si>
  <si>
    <t>Pertemuan 12</t>
  </si>
  <si>
    <t>Pertemuan 13</t>
  </si>
  <si>
    <t>Pertemuan 14</t>
  </si>
  <si>
    <t>Pertemuan 15</t>
  </si>
  <si>
    <t>Pertemuan 16</t>
  </si>
  <si>
    <t>SILABUS</t>
  </si>
  <si>
    <t>5. Referensi</t>
  </si>
  <si>
    <t>Aktivitas di kelas</t>
  </si>
  <si>
    <t xml:space="preserve">Tugas </t>
  </si>
  <si>
    <t>UTS</t>
  </si>
  <si>
    <t>UAS</t>
  </si>
  <si>
    <t>NAMA MATA KULIAH</t>
  </si>
  <si>
    <t>BOBOT (SKS)</t>
  </si>
  <si>
    <t>SEMESTER</t>
  </si>
  <si>
    <t>TGL PENYUSUNAN</t>
  </si>
  <si>
    <t>DOSEN PENGAMPU</t>
  </si>
  <si>
    <t>DOSEN PEMBINA</t>
  </si>
  <si>
    <t>DOSEN PEMBINA/
KOORDINATOR BIDANG KEAHLIAN</t>
  </si>
  <si>
    <t>DOSEN PENGAMPU/
KOORDINATOR PENGEMBANG RPS</t>
  </si>
  <si>
    <t>KETUA PRODI</t>
  </si>
  <si>
    <t>BAHAN KAJIAN/MATERI PEMBELAJARAN</t>
  </si>
  <si>
    <t>Pertemuan 1:</t>
  </si>
  <si>
    <t>Pertemuan 2:</t>
  </si>
  <si>
    <t>Pertemuan 3:</t>
  </si>
  <si>
    <t>Pertemuan 4:</t>
  </si>
  <si>
    <t>Pertemuan 5:</t>
  </si>
  <si>
    <t>Pertemuan 6:</t>
  </si>
  <si>
    <t>Pertemuan 7:</t>
  </si>
  <si>
    <t>Pertemuan 8:</t>
  </si>
  <si>
    <t>Pertemuan 9:</t>
  </si>
  <si>
    <t>Pertemuan 10:</t>
  </si>
  <si>
    <t>Pertemuan 11:</t>
  </si>
  <si>
    <t>Pertemuan 12:</t>
  </si>
  <si>
    <t>Pertemuan 13:</t>
  </si>
  <si>
    <t>Pertemuan 14:</t>
  </si>
  <si>
    <t>Pertemuan 15:</t>
  </si>
  <si>
    <t>Pertemuan 16:</t>
  </si>
  <si>
    <t xml:space="preserve">Mata Kuliah Prasyarat </t>
  </si>
  <si>
    <t>Dosen Pengampu</t>
  </si>
  <si>
    <t xml:space="preserve">Koordinator Bidang Keahlian </t>
  </si>
  <si>
    <t>REFERENSI</t>
  </si>
  <si>
    <t>MEDIA</t>
  </si>
  <si>
    <t>Perangkat lunak</t>
  </si>
  <si>
    <t>Perangkat keras</t>
  </si>
  <si>
    <t>MATA KULIAH PRASYARAT</t>
  </si>
  <si>
    <t>Kata kunci</t>
  </si>
  <si>
    <t>Mahasiswa mampu menjelaskan</t>
  </si>
  <si>
    <t>Mahasiswa mampu mendiskusikan</t>
  </si>
  <si>
    <t>Kata Kunci</t>
  </si>
  <si>
    <t>Ceramah</t>
  </si>
  <si>
    <t>Problem solving</t>
  </si>
  <si>
    <t>Diskusi kelompok</t>
  </si>
  <si>
    <t>Tanya jawab</t>
  </si>
  <si>
    <t>Role playing</t>
  </si>
  <si>
    <t>Mind mapping</t>
  </si>
  <si>
    <t>Resitasi</t>
  </si>
  <si>
    <t>Estimasi Waktu
(jml tatap muka x sks x 50 menit)</t>
  </si>
  <si>
    <t>tatap muka</t>
  </si>
  <si>
    <t>sks</t>
  </si>
  <si>
    <t>alokasi</t>
  </si>
  <si>
    <t>50"</t>
  </si>
  <si>
    <t>Mengkaji</t>
  </si>
  <si>
    <t>Mendiskusikan</t>
  </si>
  <si>
    <t>Membuat resume</t>
  </si>
  <si>
    <t>Mempraktikkan</t>
  </si>
  <si>
    <t>Menyusun artikel</t>
  </si>
  <si>
    <t>Menyusun makalah</t>
  </si>
  <si>
    <t xml:space="preserve">Mempresentasikan </t>
  </si>
  <si>
    <t>Presentasi</t>
  </si>
  <si>
    <t>Analisis kasus</t>
  </si>
  <si>
    <t>Praktik</t>
  </si>
  <si>
    <t>Resume</t>
  </si>
  <si>
    <t>Makalah</t>
  </si>
  <si>
    <t>Ketepatan dalam menjelaskan</t>
  </si>
  <si>
    <t>Ketepatan dalam menjabarkan</t>
  </si>
  <si>
    <t>Kesesuaian dalam mempraktikkan</t>
  </si>
  <si>
    <t>KODE</t>
  </si>
  <si>
    <t>MATA KULIAH</t>
  </si>
  <si>
    <t>SKS</t>
  </si>
  <si>
    <t>SMT</t>
  </si>
  <si>
    <t>Psikologi Umum</t>
  </si>
  <si>
    <t>Pengantar Filsafat Pendidikan</t>
  </si>
  <si>
    <t>Pengantar Bimbingan dan Konseling</t>
  </si>
  <si>
    <t>Orientasi Profesi BK</t>
  </si>
  <si>
    <t>Bahasa Inggris</t>
  </si>
  <si>
    <t>Pendidikan Agama</t>
  </si>
  <si>
    <t>Pendidikan Olahraga</t>
  </si>
  <si>
    <t>Pendidikan Pancasila</t>
  </si>
  <si>
    <t>Landasan Pendidikan</t>
  </si>
  <si>
    <t>Sosioantropologi</t>
  </si>
  <si>
    <t>Kesehatan Mental</t>
  </si>
  <si>
    <t>Etika Pendidikan</t>
  </si>
  <si>
    <t>Epistemologi dan Logika Pendidikan</t>
  </si>
  <si>
    <t>Teori dan Pendekatan Konseling</t>
  </si>
  <si>
    <t>Teknologi Informasi dalam Bimbingan dan Konseling</t>
  </si>
  <si>
    <t>Psikologi Kepribadian</t>
  </si>
  <si>
    <t>Bahasa Indonesia</t>
  </si>
  <si>
    <t>Psikologi Pendidikan</t>
  </si>
  <si>
    <t>Seminar Pendidikan Agama</t>
  </si>
  <si>
    <t>Psikologi Konseling</t>
  </si>
  <si>
    <t>Teknik Bimbingan dan Konseling</t>
  </si>
  <si>
    <t>Praktikum Konseling Individual</t>
  </si>
  <si>
    <t>Psikologi Perkembangan Anak dan remaja</t>
  </si>
  <si>
    <t>Kapita Selekta Siliwangi dan Pendidikan Bela Negara</t>
  </si>
  <si>
    <t>Kurikulum dan Pembelajaran</t>
  </si>
  <si>
    <t>Pendidikan Kewarganegaraan</t>
  </si>
  <si>
    <t>Magang I</t>
  </si>
  <si>
    <t>Pengelolaan Pendidikan</t>
  </si>
  <si>
    <t>Bimbingan dan Konseling Belajar</t>
  </si>
  <si>
    <t>Bimbingan dan Konseling Karir</t>
  </si>
  <si>
    <t>Teori Perkembangan Dewasa dan Lansia</t>
  </si>
  <si>
    <t>Bimbingan dan Konseling Kelompok</t>
  </si>
  <si>
    <t>Psikologi Sosial</t>
  </si>
  <si>
    <t xml:space="preserve">Komunikasi Antar Pribadi </t>
  </si>
  <si>
    <t>Praktikum Bimbingan dan Konseling Kelompok</t>
  </si>
  <si>
    <t>Bimbingan dan Konseling Pribadi – Sosial</t>
  </si>
  <si>
    <t>Kewirausahaan</t>
  </si>
  <si>
    <t>Network Planning</t>
  </si>
  <si>
    <t>Konseling Multikultural</t>
  </si>
  <si>
    <t>Asesmen Individu Teknik Tes</t>
  </si>
  <si>
    <t>Asesmen Individu Teknik Non-Tes</t>
  </si>
  <si>
    <t>Praktikum Asesmen Individu Teknik Tes</t>
  </si>
  <si>
    <t>Praktikum Asesmen Individu Teknik Non-Tes</t>
  </si>
  <si>
    <t>Statistika 1</t>
  </si>
  <si>
    <t>Kurikulum BK</t>
  </si>
  <si>
    <t>BK Berkebutuhan Khusus</t>
  </si>
  <si>
    <t>Psikologi Abnormal dan Klinis</t>
  </si>
  <si>
    <t>Magang II</t>
  </si>
  <si>
    <t>Praktikum Bimbingan Klasikal</t>
  </si>
  <si>
    <t>Praktikum Studi Kasus</t>
  </si>
  <si>
    <t>Penelitian Kualitatif</t>
  </si>
  <si>
    <t>Praktikum Diagnosis Kesulitan Belajar</t>
  </si>
  <si>
    <t>Metode Penelitian BK</t>
  </si>
  <si>
    <t>Pengembangan Media BK</t>
  </si>
  <si>
    <t>Pendidikan Komparatif</t>
  </si>
  <si>
    <t>Manajemen BK</t>
  </si>
  <si>
    <t>KKNM</t>
  </si>
  <si>
    <t>Seminar Proposal TAS</t>
  </si>
  <si>
    <t>Penulisan Karya Ilmiah</t>
  </si>
  <si>
    <t>Mikrokonseling</t>
  </si>
  <si>
    <t>Bimbingan Konseling Keluarga*</t>
  </si>
  <si>
    <t>Patologi Sosial*</t>
  </si>
  <si>
    <t>Manajemen SDM*</t>
  </si>
  <si>
    <t>Modifikasi Perilaku*</t>
  </si>
  <si>
    <t>Bimbingan dan Konseling Traumatik*</t>
  </si>
  <si>
    <t>Bimbingan dan Konseling Anak Usia Dini*</t>
  </si>
  <si>
    <t>Magang III</t>
  </si>
  <si>
    <t>Skripsi</t>
  </si>
  <si>
    <t>19 Februari 2017 Genap 2016-2017</t>
  </si>
  <si>
    <t>14 Februari 2018 Genap 2017-2018</t>
  </si>
  <si>
    <t>29 Agustus  2016 Ganjil 2016-2017</t>
  </si>
  <si>
    <t>28 Agustus  2017 Ganjil 2017-2018</t>
  </si>
  <si>
    <t>Prof. Dr. H. Mohamad. Surya</t>
  </si>
  <si>
    <t>Dr.Hj. Euis Eti Rohaeti, M.Pd.</t>
  </si>
  <si>
    <t>Dr.H. T. Effendy Suryana, SH., M.Pd.</t>
  </si>
  <si>
    <t>Dr. H. Heris Hendriana, M.Pd.</t>
  </si>
  <si>
    <t>Dr. H. Ade Sadikin Akhyadi, M.Si.</t>
  </si>
  <si>
    <t>Rima Irmayanti, M.Pd.</t>
  </si>
  <si>
    <t>Tita Rosita, S.Psi., M.Pd.</t>
  </si>
  <si>
    <t>Siti Fatimah, S.Psi., M.Pd.</t>
  </si>
  <si>
    <t>Dea Siti Ruhansih, M.Pd.</t>
  </si>
  <si>
    <t>Dr. Ronny Mugara, M.Pd.</t>
  </si>
  <si>
    <t>Wasmana, M.Pd.</t>
  </si>
  <si>
    <t>Asep Samsudin, M.Pd.</t>
  </si>
  <si>
    <t>KETERAMPILAN UMUM</t>
  </si>
  <si>
    <t>KU6 Mampu memelihara dan mengembangkan jaringan kerja dengan pembimbing, kolega, sejawat baik di dalam maupun di luar lembaganya.</t>
  </si>
  <si>
    <t>SIKAP</t>
  </si>
  <si>
    <t>S7 Taat hukum dan disiplin dalam kehidupan bermasyarakat dan bernegara</t>
  </si>
  <si>
    <t>S10 Menginternalisasi semangat kemandirian, kejuangan, dan kewirausahaan</t>
  </si>
  <si>
    <t>KK1 Mengaplikasikan kaidah-kaidah perkembangan fisiologis dan psikologis serta perilaku terhadap sasaran pelayanan bimbingan dan konseling dalam upaya pendidikan.</t>
  </si>
  <si>
    <t>KK2 Mengimplementasikan kolaborasi intern di tempat bekerja.</t>
  </si>
  <si>
    <t>KK3 Mengimplementasikan kolaborasi antarprofesi.</t>
  </si>
  <si>
    <t xml:space="preserve">KK4 Merancang dan mengimplementasikan program bimbingan dan konseling yang komprehensif. </t>
  </si>
  <si>
    <t>KK5 Menilai proses dan hasil kegiatan bimbingan dan konseling.</t>
  </si>
  <si>
    <t>S1 Beriman dan bertakwa kepada Tuhan Yang Maha Esa</t>
  </si>
  <si>
    <t>S2 Menghargai dan menjunjung tinggi, individualitas, dan kebebasan memilih.</t>
  </si>
  <si>
    <t>S3 Menunjukkan integritas, stabilitas kepribadian yang kuat, dan kinerja berkualitas tinggi.</t>
  </si>
  <si>
    <t>S4 Berperan dalam organisasi dan kegiatan profesi bimbingan dan konseling.</t>
  </si>
  <si>
    <t>S5 Memiliki kesadaran dan komitmen terhadap etika professional.</t>
  </si>
  <si>
    <t>P1 Menguasai teori dan praksis pendidikan.</t>
  </si>
  <si>
    <t>P2 Menguasai esensi pelayanan bimbingan dan konseling dalam jalur, jenis, dan jenjang satuan pendidikan.</t>
  </si>
  <si>
    <t>P3 Menguasai konsep dan praksis asesmen untuk memahami kondisi, kebutuhan, dan masalah konseling.</t>
  </si>
  <si>
    <t>P4 Menguasai kerangka teoretik dan praksis bimbingan dan konseling.</t>
  </si>
  <si>
    <t>P5 Menguasai konsep dan praksis penelitian dalam bimbingan dan konseling.</t>
  </si>
  <si>
    <t>PERANGKAT LUNAK</t>
  </si>
  <si>
    <t>IBM SPSS Software</t>
  </si>
  <si>
    <t>MS. Power Point</t>
  </si>
  <si>
    <t>PERANGKAT KERAS</t>
  </si>
  <si>
    <t>Notebook</t>
  </si>
  <si>
    <t>Proyektor</t>
  </si>
  <si>
    <t>S1 Bertaqwa kepada Tuhan Yang Maha Esa dan mampu menunjukkan sikap religius</t>
  </si>
  <si>
    <t>S2 Menjunjung tinggi nilai kemanusiaan dalam menjalankan tugas berdasarkan agama, moral dan etika</t>
  </si>
  <si>
    <t>S3 Berkontribusi dalam peningkatan mutu kehidupan bermasyarakat, berbangsa, bernegara, dan peradaban berdasarkan Pancasila</t>
  </si>
  <si>
    <t>S4 Berperan sebagai warga negara yang bangga dan cinta tanah air, memiliki nasionalisme serta rasa tanggungjawab pada negara dan bangsa</t>
  </si>
  <si>
    <t>S5 Menghargai keanekaragaman budaya, pandangan, agama, dan kepercayaan, serta pendapat atau temuan orisinal orang lain</t>
  </si>
  <si>
    <t>S6 Bekerja sama dan memiliki kepekaan sosial serta kepedulian terhadap masyarakat dan lingkungan</t>
  </si>
  <si>
    <t>S8 Menginternalisasi nilai, norma, dan etika akademik</t>
  </si>
  <si>
    <t>S9 Menunjukkan sikap bertanggungjawab atas pekerjaan di bidang keahliannya secara mandiri</t>
  </si>
  <si>
    <t>KU1 Mampu menerapkan pemikiran logis, kritis, sistematis, dan inovatif dalam konteks pengembangan atau implementasi ilmu pengetahuan dan teknologi yang memperhatikan dan menerapkan nilai humaniora yang sesuai dengan bidang keahliannya</t>
  </si>
  <si>
    <t>KU2 Mampu menunjukkan kinerja mandiri, bermutu, dan terukur</t>
  </si>
  <si>
    <t>KU3 Mampu mengkaji implikasi pengembangan atau implementasi ilmu pengetahuan dan teknologi yang memperhatikan dan menerapkan nilai humaniora sesuai dengan keahliannya berdasarkan kaidah, tata cara dan etika ilmiah dalam rangka menghasilkan solusi, gagasan, desain atiau kritik seni</t>
  </si>
  <si>
    <t>KU4 Mampu menyusun deskripsi saintifik hasil kajian tersebut di atas dalam bentuk skripsi atau laporan tugas akhir, dan mengunggahnya dalam laman perguruan tinggi</t>
  </si>
  <si>
    <t>KU5 Mampu mengambil keputusan secara tepat dalam konteks penyelesaian masalah di bidang keahliannya, berdasarkan hasil analisis informasi dan data</t>
  </si>
  <si>
    <t>KU7 Mampu bertanggung jawab atas pencapaian hasil kerja kelompok dan melakukan supervise serta evaluasi terhadap penyelesaian pekerjaan yang ditugaskan kepada pekerja yang berada di bawah tanggung jawabnya</t>
  </si>
  <si>
    <t>KU8 Mampu melakukan proses evaluasi diri terhadap kelompok kerja yang berada di bawah tanggung jawabnya, dan mampu mengelola pembelajaran secara mandiri</t>
  </si>
  <si>
    <t>KU9 Mampu mendokumentasikan, menyimpan, mengamankan, dan menemukan kembali data untuk menjamin kesahihan dan mencegah plagiasi</t>
  </si>
  <si>
    <t>Lower Text Bahan Kajian</t>
  </si>
  <si>
    <t>Bimbingan dan Konseling</t>
  </si>
  <si>
    <t>ISI KOTAK YANG BERWARNA PUTIH SAJA</t>
  </si>
  <si>
    <t>PERSENTASE PENILAIAN</t>
  </si>
  <si>
    <t>AKTIVITAS DI KELAS</t>
  </si>
  <si>
    <t>TUGAS</t>
  </si>
  <si>
    <t>PERSENTASE</t>
  </si>
  <si>
    <t>KURIKULUM 2016</t>
  </si>
  <si>
    <t>KODE MATKUL</t>
  </si>
  <si>
    <t>Pendidikan Olah Raga</t>
  </si>
  <si>
    <t>Bahasa Inggris Umum</t>
  </si>
  <si>
    <t>Kuliah Kerja Nyata</t>
  </si>
  <si>
    <t>Komunikasi Antar Pribadi</t>
  </si>
  <si>
    <t>Psikologi Perkembangan Dewasa</t>
  </si>
  <si>
    <t>Psikologi Abnormal</t>
  </si>
  <si>
    <t>Mikro Konseling</t>
  </si>
  <si>
    <t>Praktik Pengenalan Lapangan</t>
  </si>
  <si>
    <t>Statistika Penelitian Pendidikan</t>
  </si>
  <si>
    <t>Psikologi Perkembangan Anak dan Remaja</t>
  </si>
  <si>
    <t>Asesmen Individu Teknik Tes dan Non Tes</t>
  </si>
  <si>
    <t>Pengembangan Media Bimbingan dan Konseling</t>
  </si>
  <si>
    <t>Bimbingan dan Konseling Pribadi Sosial</t>
  </si>
  <si>
    <t>Manajemen Bimbingan dan Konseling</t>
  </si>
  <si>
    <t>Praktikum Asesmen Individu Teknik Tes dan Non Tes</t>
  </si>
  <si>
    <t>Praktikum Studi Kasus dan Diagnosis Kesulitan Belajar</t>
  </si>
  <si>
    <t>Workshop Evaluasi Program Bimbingan dan Konseling</t>
  </si>
  <si>
    <t>Strategi Penyusunan dan Publikasi Karya Ilmiah</t>
  </si>
  <si>
    <t>Workshop Perangkat Layanan BK</t>
  </si>
  <si>
    <t>BK Entrepreneurship</t>
  </si>
  <si>
    <t>Bahasa Inggris untuk Karya Ilmiah</t>
  </si>
  <si>
    <t>Mahasiswa mampu memahami</t>
  </si>
  <si>
    <t>Menyimpulkan</t>
  </si>
  <si>
    <t>diketik dibawah ini</t>
  </si>
  <si>
    <t>DESKRIPSI SINGKAT MK
diketik</t>
  </si>
  <si>
    <t>CPMK (diketik)</t>
  </si>
  <si>
    <t>CPL-PRODI (scroll bar)</t>
  </si>
  <si>
    <t xml:space="preserve">KODE MATA KULIAH </t>
  </si>
  <si>
    <r>
      <t xml:space="preserve">Ceramah, tanya jawab, diskusi kelompok, resitasi (membuat resume), 
</t>
    </r>
    <r>
      <rPr>
        <i/>
        <sz val="11"/>
        <color theme="1"/>
        <rFont val="Calibri"/>
        <family val="2"/>
        <scheme val="minor"/>
      </rPr>
      <t>role playing(</t>
    </r>
    <r>
      <rPr>
        <sz val="11"/>
        <color theme="1"/>
        <rFont val="Calibri"/>
        <family val="2"/>
        <scheme val="minor"/>
      </rPr>
      <t>bermain peran</t>
    </r>
    <r>
      <rPr>
        <i/>
        <sz val="11"/>
        <color theme="1"/>
        <rFont val="Calibri"/>
        <family val="2"/>
        <scheme val="minor"/>
      </rPr>
      <t>)</t>
    </r>
    <r>
      <rPr>
        <sz val="11"/>
        <color theme="1"/>
        <rFont val="Calibri"/>
        <family val="2"/>
        <scheme val="minor"/>
      </rPr>
      <t xml:space="preserve">, dan </t>
    </r>
    <r>
      <rPr>
        <i/>
        <sz val="11"/>
        <color theme="1"/>
        <rFont val="Calibri"/>
        <family val="2"/>
        <scheme val="minor"/>
      </rPr>
      <t>problem solving</t>
    </r>
  </si>
  <si>
    <t>KURIKULUM 2017 REVISI</t>
  </si>
  <si>
    <t>NO URUT</t>
  </si>
  <si>
    <t>INPUT NO URUT MATAKULIAH DISINI (INPUT DIKOTAK WARNA PUTIH)</t>
  </si>
  <si>
    <t>Pendidikan Inklusi</t>
  </si>
  <si>
    <t>Modifikasi Perilaku</t>
  </si>
  <si>
    <t>Deteksi Dini Perilaku Maladaptif</t>
  </si>
  <si>
    <t>Manajemen SDM</t>
  </si>
  <si>
    <t>Manajemen Pelatihan</t>
  </si>
  <si>
    <t>Pengembangan Kepribadian</t>
  </si>
  <si>
    <t>Diwan Ramadhan J, S.Sos.I., M.Pd.</t>
  </si>
  <si>
    <t>Telaah Kurikulum dan Kapita Selekta BK SMP</t>
  </si>
  <si>
    <t>Telaah Kurikulum dan Kapita Selekta BK SMA</t>
  </si>
  <si>
    <t>TUJUAN</t>
  </si>
  <si>
    <t>DESKRIPSI ISI</t>
  </si>
  <si>
    <t>Ketepatan dalam menjawab</t>
  </si>
  <si>
    <t>Utama:</t>
  </si>
  <si>
    <t>Pendukung:</t>
  </si>
  <si>
    <t>KELOMPOK MATKUL</t>
  </si>
  <si>
    <t>KELOMPOK</t>
  </si>
  <si>
    <t>KELOMPOK MATA KULIAH</t>
  </si>
  <si>
    <t>MKDU</t>
  </si>
  <si>
    <t>MKDK</t>
  </si>
  <si>
    <t>MK PRODI</t>
  </si>
  <si>
    <t>MK PILIHAN</t>
  </si>
  <si>
    <t>MK KEKHASAN</t>
  </si>
  <si>
    <t>Matakuliah ini memfasilitasi mahasiswa dalam mempraktikkan teknik-teknik BK Kelompok yang telah dipelajari pada matakuliah Bimbingan dan onseling Kelompok</t>
  </si>
  <si>
    <t>Rusmana, Nandang. (2009). Bimbingan dan Konseling Kelompok di Sekolah: Metode, Teknik, dan Aplikasi. Bandung: Rizqi Press.</t>
  </si>
  <si>
    <t>Hartinah, Sitti. (2009). Konsep Dasar Bimbingan Kelompok. Bandung: Refika Aditama.</t>
  </si>
  <si>
    <t>Jacobs, Ed E. dkk. (2012). Group Counseling: Strategies and Skills. 7th Edition. Belmont, CA: Brook/Cole-Cengage Learning.</t>
  </si>
  <si>
    <t>Corey, M.S., Corey, G., dan Corey, C. (2010). Groups: Process and Practice. 8th Edition. Belmont, CA: Brook/Cole-Cengage Learning.</t>
  </si>
  <si>
    <t>Forsyth, Donelson R. (2010). Group Dynamics. 5th Edition. Belmont, CA: Wadsworth, Cengage Learning.</t>
  </si>
  <si>
    <t xml:space="preserve">Mampu mengaplikasikan teknik-teknik dalam BK Kelompok </t>
  </si>
  <si>
    <t>Mahasiswa mampu mencontohkan</t>
  </si>
  <si>
    <t>CPL-PRODI</t>
  </si>
  <si>
    <t>CP-SA: Mampu mengambil keputusan strategis di bidang bimbingan dan konseling berdasarkan informasi dan data yang relevan</t>
  </si>
  <si>
    <t>CP-SB: Mampu mengelola sumber daya dan organisasi di bidang bimbingan dan konseling, serta mengkomunikasikan pengelolaannya secara bertanggung jawab kepada pemangku jabatan</t>
  </si>
  <si>
    <t>CP-PPA: Mampu menguasai konsep, struktur, materi, dan pola pikir keilmuan bimbingan dan konseling yang diperlukan untuk melaksanakan layanan di satuan pendidikan dasar dan menengah serta studi ke jenjang berikutnya</t>
  </si>
  <si>
    <t>CP-PPB: Menguasai konsep dan prinsip pedagogi, didaktik bimbingan dan konseling untuk mendukung tugas profesionalnya sebagai guru bk/konselor</t>
  </si>
  <si>
    <t>CP-KUA: Mampu mengaplikasikan konsep dan prinsip pedagogi, didaktik di bidang bimbingan dan konseling dan keilmuan bimbingan dan konseling untuk melakukan perencanaan, pengelolaan, implementasi, dan evaluasi layanan bimbingan dan konseling yang inovatif dengan memanfaatkan ipteks, yang berorientasi pada kecakapan hidup (life skills) dan entrepreneurship</t>
  </si>
  <si>
    <t xml:space="preserve">CP-KUB: Mampu merancang, melaksanakan penelitian dan mempublikasikan hasilnya sehingga dapat digunakan sebagai alternatif penyelesaian masalah di bidang bimbingan dan konseling </t>
  </si>
  <si>
    <r>
      <t>CP-KKA: Mampu mengaplikasikan konsep dan prinsip pedagogi, didaktik di bidang bimbingan dan konseling dan keilmuan bimbingan dan konseling untuk melakukan perencanaan, pengelolaan, implementasi, dan evaluasi pelatihan (</t>
    </r>
    <r>
      <rPr>
        <i/>
        <sz val="11"/>
        <color theme="1"/>
        <rFont val="Calibri"/>
        <family val="2"/>
        <scheme val="minor"/>
      </rPr>
      <t>training</t>
    </r>
    <r>
      <rPr>
        <sz val="11"/>
        <color theme="1"/>
        <rFont val="Calibri"/>
        <family val="2"/>
        <scheme val="minor"/>
      </rPr>
      <t>) yang inovatif</t>
    </r>
  </si>
  <si>
    <r>
      <t>CP-KKB: Mampu merancang, melaksanakan penelitian dan mempublikasikan hasilnya sehingga dapat digunakan sebagai alternatif penyelesaian masalah di bidang pelatihan (</t>
    </r>
    <r>
      <rPr>
        <i/>
        <sz val="11"/>
        <color theme="1"/>
        <rFont val="Calibri"/>
        <family val="2"/>
        <scheme val="minor"/>
      </rPr>
      <t>training</t>
    </r>
    <r>
      <rPr>
        <sz val="11"/>
        <color theme="1"/>
        <rFont val="Calibri"/>
        <family val="2"/>
        <scheme val="minor"/>
      </rPr>
      <t>)</t>
    </r>
  </si>
  <si>
    <t>Mampu menguasai proses dinamika kelompok</t>
  </si>
  <si>
    <t>Mampu menguasai proses dan tahapan BK Kelompok</t>
  </si>
  <si>
    <t>Orientasi Perkuliahan</t>
  </si>
  <si>
    <t>Kesalah pahaman mengenai bimbingan dan konseling kelompok</t>
  </si>
  <si>
    <t>Ruang lingkup materi bimbingan dan konseling (pribadi, sosial, belajar, karir)</t>
  </si>
  <si>
    <t>Dinamika kelompok dan permainan kelompok (pengertian,fungsi, peranan)</t>
  </si>
  <si>
    <t>Pemimpin kelompok (syarat, tugas &amp; peranan,keterampilan)</t>
  </si>
  <si>
    <t xml:space="preserve">Pengantar BK, Teknik BK BK Kelompok </t>
  </si>
  <si>
    <t>Review bimbingan dan konseling kelompok (pengertian, tujuan, fungsi, asas)</t>
  </si>
  <si>
    <t>Review prosedur pelaksanaan Bimbingan dan konseling kelompok</t>
  </si>
  <si>
    <r>
      <rPr>
        <i/>
        <sz val="11"/>
        <color theme="1"/>
        <rFont val="Calibri"/>
        <family val="2"/>
        <scheme val="minor"/>
      </rPr>
      <t>Review</t>
    </r>
    <r>
      <rPr>
        <sz val="11"/>
        <color theme="1"/>
        <rFont val="Calibri"/>
        <family val="2"/>
        <scheme val="minor"/>
      </rPr>
      <t xml:space="preserve"> konsep bimbingan dan konseling kelompok (pengertian,tujuan,komponen,asas)</t>
    </r>
  </si>
  <si>
    <t>Praktek konseling kelompok (pendekatan psikoanalisis)</t>
  </si>
  <si>
    <t>Praktek konseling kelompok (pendekatan rasional emotif)</t>
  </si>
  <si>
    <t>Praktek konseling kelompok (pendekatan client centered)</t>
  </si>
  <si>
    <t>Praktek konseling kelompok (pendekatan analisis transaksional)</t>
  </si>
  <si>
    <t>Praktek bimbingan kelompok (diskusi kelompok, topik bebas)</t>
  </si>
  <si>
    <t>Praktek bimbingan kelompok (diskusi kelompok, topik tugas)</t>
  </si>
  <si>
    <t>Praktek bimbingan kelompok (permainan simulasi)</t>
  </si>
  <si>
    <t xml:space="preserve">Praktek bimbingan kelompok (home room program) </t>
  </si>
  <si>
    <t>Praktek bimbingan kelompok (bermain peran, psikodrama)</t>
  </si>
  <si>
    <t>Praktek konseling kelompok (pendekatan behavioral)</t>
  </si>
  <si>
    <t>review perkuliahan</t>
  </si>
  <si>
    <t>Praktek bimbingan kelompok (bermain peran, sosiodrama)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</si>
</sst>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0" tint="-0.34998626667073579"/>
      <name val="Calibri"/>
      <family val="2"/>
      <scheme val="minor"/>
    </font>
    <font>
      <sz val="11"/>
      <color theme="1"/>
      <name val="Calibri"/>
      <family val="2"/>
      <charset val="1"/>
      <scheme val="minor"/>
    </font>
    <font>
      <b/>
      <sz val="11"/>
      <name val="Calibri"/>
      <family val="2"/>
      <scheme val="minor"/>
    </font>
    <font>
      <i/>
      <sz val="11"/>
      <name val="Calibri"/>
      <family val="2"/>
      <scheme val="minor"/>
    </font>
    <font>
      <b/>
      <sz val="16"/>
      <color theme="1"/>
      <name val="Calibri"/>
      <family val="2"/>
      <scheme val="minor"/>
    </font>
    <font>
      <sz val="9"/>
      <color theme="1"/>
      <name val="Calibri"/>
      <family val="2"/>
      <scheme val="minor"/>
    </font>
    <font>
      <u/>
      <sz val="11"/>
      <color theme="1"/>
      <name val="Calibri"/>
      <family val="2"/>
      <scheme val="minor"/>
    </font>
    <font>
      <sz val="18"/>
      <color theme="1"/>
      <name val="Calibri"/>
      <family val="2"/>
      <scheme val="minor"/>
    </font>
    <font>
      <b/>
      <sz val="18"/>
      <color theme="1"/>
      <name val="Calibri"/>
      <family val="2"/>
      <scheme val="minor"/>
    </font>
    <font>
      <b/>
      <sz val="12"/>
      <color theme="1"/>
      <name val="Calibri"/>
      <family val="2"/>
      <scheme val="minor"/>
    </font>
    <font>
      <b/>
      <sz val="20"/>
      <color theme="1"/>
      <name val="Calibri"/>
      <family val="2"/>
      <scheme val="minor"/>
    </font>
    <font>
      <sz val="72"/>
      <color theme="1"/>
      <name val="Calibri"/>
      <family val="2"/>
      <scheme val="minor"/>
    </font>
    <font>
      <b/>
      <sz val="9"/>
      <name val="Calibri"/>
      <family val="2"/>
      <scheme val="minor"/>
    </font>
    <font>
      <sz val="11"/>
      <color rgb="FF000000"/>
      <name val="Calibri"/>
      <family val="2"/>
      <scheme val="minor"/>
    </font>
  </fonts>
  <fills count="10">
    <fill>
      <patternFill patternType="none"/>
    </fill>
    <fill>
      <patternFill patternType="gray125"/>
    </fill>
    <fill>
      <patternFill patternType="solid">
        <fgColor rgb="FF99CCFF"/>
        <bgColor indexed="64"/>
      </patternFill>
    </fill>
    <fill>
      <patternFill patternType="solid">
        <fgColor rgb="FFFFC000"/>
        <bgColor indexed="64"/>
      </patternFill>
    </fill>
    <fill>
      <patternFill patternType="solid">
        <fgColor theme="5"/>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6" fillId="0" borderId="0"/>
    <xf numFmtId="9" fontId="1" fillId="0" borderId="0" applyFont="0" applyFill="0" applyBorder="0" applyAlignment="0" applyProtection="0"/>
  </cellStyleXfs>
  <cellXfs count="214">
    <xf numFmtId="0" fontId="0" fillId="0" borderId="0" xfId="0"/>
    <xf numFmtId="0" fontId="0" fillId="0" borderId="1" xfId="0" applyBorder="1"/>
    <xf numFmtId="0" fontId="0" fillId="0" borderId="0" xfId="0" applyAlignment="1">
      <alignment horizontal="center"/>
    </xf>
    <xf numFmtId="0" fontId="0" fillId="0" borderId="0" xfId="0" applyAlignment="1">
      <alignment horizontal="center" vertical="center"/>
    </xf>
    <xf numFmtId="0" fontId="0" fillId="0" borderId="0" xfId="0" applyFill="1"/>
    <xf numFmtId="0" fontId="2" fillId="0" borderId="0" xfId="0" applyFont="1" applyAlignment="1">
      <alignment horizontal="center" vertical="center" wrapText="1"/>
    </xf>
    <xf numFmtId="0" fontId="2" fillId="0" borderId="1" xfId="0" applyFont="1" applyFill="1" applyBorder="1" applyAlignment="1">
      <alignment horizontal="left" vertical="top"/>
    </xf>
    <xf numFmtId="0" fontId="0" fillId="0" borderId="0" xfId="0" applyAlignment="1">
      <alignment horizontal="center"/>
    </xf>
    <xf numFmtId="0" fontId="0" fillId="0" borderId="2" xfId="0" applyBorder="1"/>
    <xf numFmtId="0" fontId="0" fillId="0" borderId="4" xfId="0" applyBorder="1"/>
    <xf numFmtId="0" fontId="0" fillId="0" borderId="3" xfId="0" applyBorder="1"/>
    <xf numFmtId="0" fontId="0" fillId="0" borderId="1" xfId="0" applyBorder="1" applyAlignment="1">
      <alignment horizontal="center" vertical="center"/>
    </xf>
    <xf numFmtId="0" fontId="0" fillId="0" borderId="0" xfId="0" applyFont="1" applyFill="1" applyAlignment="1">
      <alignment vertical="top"/>
    </xf>
    <xf numFmtId="0" fontId="2" fillId="0" borderId="1" xfId="0" applyFont="1" applyFill="1" applyBorder="1" applyAlignment="1">
      <alignment vertical="top"/>
    </xf>
    <xf numFmtId="0" fontId="0" fillId="0" borderId="2" xfId="0" applyFont="1" applyFill="1" applyBorder="1" applyAlignment="1">
      <alignment vertical="top"/>
    </xf>
    <xf numFmtId="0" fontId="0" fillId="0" borderId="0" xfId="0" applyFont="1" applyFill="1" applyBorder="1" applyAlignment="1">
      <alignment vertical="top"/>
    </xf>
    <xf numFmtId="0" fontId="0" fillId="0" borderId="4" xfId="0" applyFont="1" applyFill="1" applyBorder="1" applyAlignment="1">
      <alignment vertical="top"/>
    </xf>
    <xf numFmtId="0" fontId="2" fillId="0" borderId="1" xfId="0" applyFont="1" applyFill="1" applyBorder="1" applyAlignment="1">
      <alignment vertical="top" wrapText="1"/>
    </xf>
    <xf numFmtId="0" fontId="2" fillId="0" borderId="7" xfId="0" applyFont="1" applyBorder="1" applyAlignment="1">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top" wrapText="1"/>
    </xf>
    <xf numFmtId="0" fontId="0" fillId="0" borderId="1" xfId="0" applyBorder="1" applyAlignment="1">
      <alignment horizontal="left" vertical="center" wrapText="1"/>
    </xf>
    <xf numFmtId="0" fontId="2" fillId="0" borderId="0" xfId="0" applyFont="1"/>
    <xf numFmtId="0" fontId="0" fillId="3" borderId="0" xfId="0" applyFill="1"/>
    <xf numFmtId="0" fontId="2" fillId="2" borderId="0" xfId="0" applyFont="1" applyFill="1"/>
    <xf numFmtId="0" fontId="0" fillId="2" borderId="0" xfId="0" applyFill="1"/>
    <xf numFmtId="0" fontId="2" fillId="0" borderId="0" xfId="0" applyFont="1" applyAlignment="1">
      <alignment horizontal="center"/>
    </xf>
    <xf numFmtId="0" fontId="0" fillId="0" borderId="0" xfId="0" applyAlignment="1">
      <alignment horizontal="left" wrapText="1"/>
    </xf>
    <xf numFmtId="0" fontId="2" fillId="2" borderId="1" xfId="0" applyFont="1" applyFill="1" applyBorder="1" applyAlignment="1">
      <alignment horizontal="center" vertical="center"/>
    </xf>
    <xf numFmtId="0" fontId="0" fillId="4" borderId="0" xfId="0" applyFill="1"/>
    <xf numFmtId="0" fontId="0" fillId="0" borderId="0" xfId="0" applyFont="1" applyFill="1" applyBorder="1" applyAlignment="1">
      <alignment horizontal="left" vertical="top"/>
    </xf>
    <xf numFmtId="0" fontId="0" fillId="0" borderId="0" xfId="0" applyFill="1" applyAlignment="1">
      <alignment horizontal="left" vertical="top" wrapText="1"/>
    </xf>
    <xf numFmtId="0" fontId="0" fillId="3" borderId="0" xfId="0" applyFill="1" applyAlignment="1">
      <alignment wrapText="1"/>
    </xf>
    <xf numFmtId="0" fontId="0" fillId="3" borderId="0" xfId="0" applyFill="1" applyAlignment="1">
      <alignment horizontal="left" vertical="top" wrapText="1"/>
    </xf>
    <xf numFmtId="0" fontId="0" fillId="5" borderId="0" xfId="0" applyFill="1"/>
    <xf numFmtId="0" fontId="0" fillId="6" borderId="0" xfId="0" applyFill="1"/>
    <xf numFmtId="0" fontId="0" fillId="6" borderId="0" xfId="0" applyFill="1" applyAlignment="1">
      <alignment horizontal="left" vertical="top" wrapText="1"/>
    </xf>
    <xf numFmtId="0" fontId="0" fillId="6" borderId="0" xfId="0" applyFill="1" applyAlignment="1">
      <alignment vertical="top"/>
    </xf>
    <xf numFmtId="0" fontId="0" fillId="3" borderId="0" xfId="0" applyFill="1" applyAlignment="1">
      <alignment horizontal="right"/>
    </xf>
    <xf numFmtId="0" fontId="0" fillId="4" borderId="0" xfId="0" applyFill="1" applyAlignment="1">
      <alignment horizontal="right"/>
    </xf>
    <xf numFmtId="0" fontId="0" fillId="3" borderId="0" xfId="0" applyFill="1" applyAlignment="1">
      <alignment horizontal="right" vertical="top"/>
    </xf>
    <xf numFmtId="0" fontId="0" fillId="6" borderId="0" xfId="0" applyFill="1" applyAlignment="1">
      <alignment horizontal="right"/>
    </xf>
    <xf numFmtId="0" fontId="0" fillId="5" borderId="0" xfId="0" applyFill="1" applyAlignment="1">
      <alignment horizontal="right" vertical="top"/>
    </xf>
    <xf numFmtId="0" fontId="0" fillId="5" borderId="0" xfId="0" applyFill="1" applyAlignment="1">
      <alignment wrapText="1"/>
    </xf>
    <xf numFmtId="0" fontId="0" fillId="5" borderId="0" xfId="0" applyFill="1" applyAlignment="1">
      <alignment horizontal="right"/>
    </xf>
    <xf numFmtId="0" fontId="0" fillId="0" borderId="2" xfId="0" applyBorder="1" applyAlignment="1">
      <alignment horizontal="left" vertical="center" wrapText="1"/>
    </xf>
    <xf numFmtId="0" fontId="2" fillId="3" borderId="1" xfId="0" applyFont="1" applyFill="1" applyBorder="1" applyAlignment="1">
      <alignment horizontal="center" vertical="center" wrapText="1"/>
    </xf>
    <xf numFmtId="0" fontId="5" fillId="5" borderId="0" xfId="0" applyFont="1" applyFill="1" applyAlignment="1">
      <alignment horizontal="center"/>
    </xf>
    <xf numFmtId="0" fontId="2" fillId="5" borderId="0" xfId="0" applyFont="1" applyFill="1"/>
    <xf numFmtId="0" fontId="2" fillId="5" borderId="0" xfId="0" applyFont="1" applyFill="1" applyAlignment="1">
      <alignment horizontal="center" vertical="center"/>
    </xf>
    <xf numFmtId="1" fontId="0" fillId="5" borderId="0" xfId="0" applyNumberFormat="1" applyFill="1"/>
    <xf numFmtId="0" fontId="9" fillId="0" borderId="0" xfId="0" applyFont="1"/>
    <xf numFmtId="0" fontId="3" fillId="0" borderId="0" xfId="0" applyFont="1" applyFill="1" applyAlignment="1">
      <alignment horizontal="left" vertical="top" wrapText="1"/>
    </xf>
    <xf numFmtId="164" fontId="0" fillId="0" borderId="1" xfId="0" applyNumberFormat="1" applyFont="1" applyFill="1" applyBorder="1" applyAlignment="1">
      <alignment horizontal="center" vertical="top"/>
    </xf>
    <xf numFmtId="0" fontId="0" fillId="0" borderId="1" xfId="0" applyFont="1" applyFill="1" applyBorder="1" applyAlignment="1">
      <alignment horizontal="center" vertical="top"/>
    </xf>
    <xf numFmtId="0" fontId="0" fillId="4" borderId="0" xfId="0" applyFill="1" applyAlignment="1">
      <alignment horizontal="left" vertical="top"/>
    </xf>
    <xf numFmtId="0" fontId="0" fillId="4" borderId="0" xfId="0" applyFill="1" applyAlignment="1">
      <alignment vertical="top"/>
    </xf>
    <xf numFmtId="0" fontId="0" fillId="4" borderId="0" xfId="0" applyFill="1" applyAlignment="1">
      <alignment horizontal="right" vertical="top"/>
    </xf>
    <xf numFmtId="164" fontId="11" fillId="0" borderId="3" xfId="0" applyNumberFormat="1" applyFont="1" applyFill="1" applyBorder="1" applyAlignment="1">
      <alignment horizontal="center" vertical="top"/>
    </xf>
    <xf numFmtId="165" fontId="0" fillId="0" borderId="1" xfId="0" applyNumberFormat="1" applyBorder="1" applyAlignment="1">
      <alignment horizontal="left" vertical="center" wrapText="1"/>
    </xf>
    <xf numFmtId="1" fontId="0" fillId="0" borderId="1" xfId="0" applyNumberFormat="1" applyBorder="1" applyAlignment="1">
      <alignment horizontal="center" vertical="center" wrapText="1"/>
    </xf>
    <xf numFmtId="9" fontId="0" fillId="0" borderId="0" xfId="2" applyFont="1" applyAlignment="1">
      <alignment horizontal="left"/>
    </xf>
    <xf numFmtId="166" fontId="0" fillId="0" borderId="0" xfId="2" applyNumberFormat="1" applyFont="1" applyAlignment="1">
      <alignment horizontal="left"/>
    </xf>
    <xf numFmtId="0" fontId="12" fillId="6" borderId="0" xfId="0" applyFont="1" applyFill="1"/>
    <xf numFmtId="0" fontId="0" fillId="7" borderId="0" xfId="0" applyFill="1"/>
    <xf numFmtId="0" fontId="2" fillId="6" borderId="0" xfId="0" applyFont="1" applyFill="1" applyAlignment="1">
      <alignment horizontal="center" vertical="center" wrapText="1"/>
    </xf>
    <xf numFmtId="0" fontId="0" fillId="6" borderId="0" xfId="0" applyFill="1" applyAlignment="1">
      <alignment horizontal="center"/>
    </xf>
    <xf numFmtId="0" fontId="13" fillId="6" borderId="0" xfId="0" applyFont="1" applyFill="1" applyAlignment="1">
      <alignment horizontal="left" vertical="center"/>
    </xf>
    <xf numFmtId="0" fontId="2" fillId="6" borderId="0" xfId="0" applyFont="1" applyFill="1" applyAlignment="1">
      <alignment horizontal="center" vertical="center"/>
    </xf>
    <xf numFmtId="0" fontId="2" fillId="6" borderId="0" xfId="0" applyFont="1" applyFill="1"/>
    <xf numFmtId="0" fontId="5" fillId="6" borderId="0" xfId="0" applyFont="1" applyFill="1"/>
    <xf numFmtId="0" fontId="5" fillId="6" borderId="0" xfId="0" applyFont="1" applyFill="1" applyAlignment="1">
      <alignment horizontal="center"/>
    </xf>
    <xf numFmtId="0" fontId="5" fillId="5" borderId="0" xfId="0" applyFont="1" applyFill="1" applyProtection="1"/>
    <xf numFmtId="0" fontId="0" fillId="5" borderId="0" xfId="0" applyFill="1" applyAlignment="1">
      <alignment horizontal="center"/>
    </xf>
    <xf numFmtId="0" fontId="15" fillId="7" borderId="0" xfId="0" applyFont="1" applyFill="1" applyAlignment="1">
      <alignment vertical="center"/>
    </xf>
    <xf numFmtId="0" fontId="0" fillId="7" borderId="0" xfId="0" applyFill="1" applyAlignment="1">
      <alignment horizontal="center"/>
    </xf>
    <xf numFmtId="0" fontId="0" fillId="4" borderId="0" xfId="0" applyFill="1" applyAlignment="1">
      <alignment horizontal="left" vertical="top" wrapText="1"/>
    </xf>
    <xf numFmtId="0" fontId="0" fillId="3" borderId="0" xfId="0" applyFill="1" applyAlignment="1">
      <alignment vertical="top" wrapText="1"/>
    </xf>
    <xf numFmtId="0" fontId="2" fillId="3" borderId="4" xfId="0" applyFont="1" applyFill="1" applyBorder="1" applyAlignment="1">
      <alignment horizontal="center" vertical="center" wrapText="1"/>
    </xf>
    <xf numFmtId="0" fontId="0" fillId="5" borderId="0" xfId="0" applyFill="1" applyBorder="1"/>
    <xf numFmtId="0" fontId="0" fillId="5" borderId="0" xfId="0" applyFill="1" applyBorder="1" applyAlignment="1">
      <alignment horizontal="center"/>
    </xf>
    <xf numFmtId="0" fontId="7" fillId="5" borderId="0" xfId="1" applyFont="1" applyFill="1" applyBorder="1" applyAlignment="1">
      <alignment horizontal="center" vertical="center"/>
    </xf>
    <xf numFmtId="0" fontId="4" fillId="5" borderId="0" xfId="1" quotePrefix="1" applyFont="1" applyFill="1" applyBorder="1" applyAlignment="1">
      <alignment horizontal="center" vertical="center" wrapText="1"/>
    </xf>
    <xf numFmtId="0" fontId="4" fillId="5" borderId="0" xfId="1" applyFont="1" applyFill="1" applyBorder="1" applyAlignment="1">
      <alignment horizontal="center" vertical="center"/>
    </xf>
    <xf numFmtId="0" fontId="1" fillId="5" borderId="0" xfId="1" applyFont="1" applyFill="1" applyBorder="1" applyAlignment="1">
      <alignment horizontal="center" vertical="center"/>
    </xf>
    <xf numFmtId="0" fontId="8" fillId="5" borderId="0" xfId="1" applyFont="1" applyFill="1" applyBorder="1" applyAlignment="1">
      <alignment horizontal="center" vertical="center"/>
    </xf>
    <xf numFmtId="0" fontId="1" fillId="5" borderId="0" xfId="0" applyFont="1" applyFill="1" applyBorder="1"/>
    <xf numFmtId="0" fontId="1" fillId="5" borderId="0" xfId="0" applyFont="1" applyFill="1" applyBorder="1" applyAlignment="1">
      <alignment horizontal="center"/>
    </xf>
    <xf numFmtId="0" fontId="4" fillId="9" borderId="1" xfId="1" applyFont="1" applyFill="1" applyBorder="1" applyAlignment="1">
      <alignment horizontal="center" vertical="center"/>
    </xf>
    <xf numFmtId="0" fontId="1" fillId="9" borderId="1" xfId="1" applyFont="1" applyFill="1" applyBorder="1" applyAlignment="1">
      <alignment horizontal="center" vertical="center"/>
    </xf>
    <xf numFmtId="0" fontId="8" fillId="9" borderId="1" xfId="1" applyFont="1" applyFill="1" applyBorder="1" applyAlignment="1">
      <alignment horizontal="center" vertical="center"/>
    </xf>
    <xf numFmtId="0" fontId="4" fillId="8" borderId="1" xfId="1" applyFont="1" applyFill="1" applyBorder="1" applyAlignment="1">
      <alignment vertical="center" wrapText="1"/>
    </xf>
    <xf numFmtId="0" fontId="4" fillId="8" borderId="1" xfId="1" applyFont="1" applyFill="1" applyBorder="1" applyAlignment="1">
      <alignment horizontal="center" vertical="center"/>
    </xf>
    <xf numFmtId="0" fontId="1" fillId="8" borderId="1" xfId="1" applyFont="1" applyFill="1" applyBorder="1" applyAlignment="1">
      <alignment horizontal="center" vertical="center"/>
    </xf>
    <xf numFmtId="0" fontId="1" fillId="8" borderId="1" xfId="1" applyFont="1" applyFill="1" applyBorder="1" applyAlignment="1">
      <alignment vertical="center" wrapText="1"/>
    </xf>
    <xf numFmtId="0" fontId="4" fillId="8" borderId="2" xfId="1" applyFont="1" applyFill="1" applyBorder="1" applyAlignment="1">
      <alignment vertical="center" wrapText="1"/>
    </xf>
    <xf numFmtId="0" fontId="4" fillId="8" borderId="2" xfId="1" applyFont="1" applyFill="1" applyBorder="1" applyAlignment="1">
      <alignment horizontal="center" vertical="center"/>
    </xf>
    <xf numFmtId="0" fontId="4" fillId="8" borderId="10" xfId="1" applyFont="1" applyFill="1" applyBorder="1" applyAlignment="1">
      <alignment horizontal="center" vertical="center"/>
    </xf>
    <xf numFmtId="0" fontId="1" fillId="8" borderId="7" xfId="1" applyFont="1" applyFill="1" applyBorder="1" applyAlignment="1">
      <alignment horizontal="center" vertical="center"/>
    </xf>
    <xf numFmtId="0" fontId="4" fillId="8" borderId="7" xfId="1" applyFont="1" applyFill="1" applyBorder="1" applyAlignment="1">
      <alignment horizontal="center" vertical="center"/>
    </xf>
    <xf numFmtId="0" fontId="4" fillId="8" borderId="1" xfId="1" applyFont="1" applyFill="1" applyBorder="1" applyAlignment="1">
      <alignment horizontal="left" vertical="center" wrapText="1"/>
    </xf>
    <xf numFmtId="0" fontId="8" fillId="8" borderId="1" xfId="1" applyFont="1" applyFill="1" applyBorder="1" applyAlignment="1">
      <alignment horizontal="center" vertical="center"/>
    </xf>
    <xf numFmtId="0" fontId="4" fillId="8" borderId="1" xfId="1" applyFont="1" applyFill="1" applyBorder="1" applyAlignment="1">
      <alignment vertical="center"/>
    </xf>
    <xf numFmtId="0" fontId="0" fillId="9" borderId="1" xfId="0" applyFill="1" applyBorder="1"/>
    <xf numFmtId="0" fontId="1" fillId="9" borderId="1" xfId="0" applyFont="1" applyFill="1" applyBorder="1" applyAlignment="1">
      <alignment horizontal="center"/>
    </xf>
    <xf numFmtId="0" fontId="0" fillId="9" borderId="1" xfId="0" applyFill="1" applyBorder="1" applyAlignment="1">
      <alignment horizontal="center"/>
    </xf>
    <xf numFmtId="0" fontId="16" fillId="7" borderId="14" xfId="0" applyFont="1" applyFill="1" applyBorder="1" applyAlignment="1">
      <alignment vertical="center" textRotation="90"/>
    </xf>
    <xf numFmtId="0" fontId="14" fillId="8" borderId="14" xfId="0" applyFont="1" applyFill="1" applyBorder="1" applyAlignment="1">
      <alignment vertical="center"/>
    </xf>
    <xf numFmtId="0" fontId="14" fillId="9" borderId="14" xfId="0" applyFont="1" applyFill="1" applyBorder="1" applyAlignment="1">
      <alignment vertical="center"/>
    </xf>
    <xf numFmtId="164" fontId="0" fillId="3" borderId="0" xfId="0" applyNumberFormat="1" applyFill="1" applyAlignment="1">
      <alignment horizontal="left" vertical="top" wrapText="1"/>
    </xf>
    <xf numFmtId="0" fontId="17" fillId="5" borderId="0" xfId="1" applyFont="1" applyFill="1" applyBorder="1" applyAlignment="1">
      <alignment horizontal="left" vertical="center"/>
    </xf>
    <xf numFmtId="0" fontId="17" fillId="5" borderId="0" xfId="1" quotePrefix="1" applyFont="1" applyFill="1" applyBorder="1" applyAlignment="1">
      <alignment horizontal="left" vertical="center"/>
    </xf>
    <xf numFmtId="0" fontId="17" fillId="5" borderId="0" xfId="1" quotePrefix="1" applyFont="1" applyFill="1" applyBorder="1" applyAlignment="1">
      <alignment horizontal="left" vertical="center" wrapText="1"/>
    </xf>
    <xf numFmtId="0" fontId="4" fillId="8" borderId="5" xfId="1" quotePrefix="1" applyNumberFormat="1" applyFont="1" applyFill="1" applyBorder="1" applyAlignment="1">
      <alignment horizontal="center" vertical="center" wrapText="1"/>
    </xf>
    <xf numFmtId="0" fontId="4" fillId="8" borderId="8" xfId="1" quotePrefix="1" applyNumberFormat="1" applyFont="1" applyFill="1" applyBorder="1" applyAlignment="1">
      <alignment horizontal="center" vertical="center" wrapText="1"/>
    </xf>
    <xf numFmtId="0" fontId="4" fillId="8" borderId="1" xfId="1" quotePrefix="1" applyNumberFormat="1" applyFont="1" applyFill="1" applyBorder="1" applyAlignment="1">
      <alignment horizontal="center" vertical="center" wrapText="1"/>
    </xf>
    <xf numFmtId="0" fontId="4" fillId="8" borderId="2" xfId="1" quotePrefix="1" applyNumberFormat="1" applyFont="1" applyFill="1" applyBorder="1" applyAlignment="1">
      <alignment horizontal="center" vertical="center" wrapText="1"/>
    </xf>
    <xf numFmtId="0" fontId="4" fillId="8" borderId="1" xfId="1" quotePrefix="1" applyNumberFormat="1" applyFont="1" applyFill="1" applyBorder="1" applyAlignment="1">
      <alignment horizontal="center" vertical="center"/>
    </xf>
    <xf numFmtId="0" fontId="4" fillId="9" borderId="1" xfId="1" quotePrefix="1" applyNumberFormat="1" applyFont="1" applyFill="1" applyBorder="1" applyAlignment="1">
      <alignment horizontal="center" vertical="center" wrapText="1"/>
    </xf>
    <xf numFmtId="0" fontId="1" fillId="9" borderId="1" xfId="0" applyNumberFormat="1" applyFont="1" applyFill="1" applyBorder="1" applyAlignment="1">
      <alignment horizontal="center"/>
    </xf>
    <xf numFmtId="0" fontId="0" fillId="9" borderId="1" xfId="0" applyNumberFormat="1" applyFill="1" applyBorder="1" applyAlignment="1">
      <alignment horizontal="center"/>
    </xf>
    <xf numFmtId="0" fontId="0" fillId="0" borderId="0" xfId="0" applyNumberFormat="1"/>
    <xf numFmtId="0" fontId="0" fillId="3" borderId="2" xfId="0" applyFill="1" applyBorder="1"/>
    <xf numFmtId="0" fontId="7" fillId="8" borderId="4" xfId="1" applyFont="1" applyFill="1" applyBorder="1" applyAlignment="1">
      <alignment horizontal="center" vertical="center"/>
    </xf>
    <xf numFmtId="0" fontId="1" fillId="7" borderId="0" xfId="0" applyNumberFormat="1" applyFont="1" applyFill="1" applyBorder="1" applyAlignment="1">
      <alignment horizontal="center"/>
    </xf>
    <xf numFmtId="0" fontId="0" fillId="7" borderId="0" xfId="0" applyFill="1" applyBorder="1"/>
    <xf numFmtId="0" fontId="4" fillId="3" borderId="8" xfId="1" quotePrefix="1" applyNumberFormat="1"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vertical="center"/>
    </xf>
    <xf numFmtId="0" fontId="0" fillId="5" borderId="0" xfId="0" applyFill="1" applyAlignment="1">
      <alignment horizontal="left" vertical="top" wrapText="1"/>
    </xf>
    <xf numFmtId="0" fontId="0" fillId="3" borderId="8" xfId="0" applyFill="1" applyBorder="1"/>
    <xf numFmtId="0" fontId="7" fillId="8" borderId="14" xfId="1" applyFont="1" applyFill="1" applyBorder="1" applyAlignment="1">
      <alignment horizontal="center" vertical="center"/>
    </xf>
    <xf numFmtId="0" fontId="4" fillId="8" borderId="14" xfId="1" applyFont="1" applyFill="1" applyBorder="1" applyAlignment="1">
      <alignment horizontal="center" vertical="center"/>
    </xf>
    <xf numFmtId="0" fontId="1" fillId="8" borderId="14" xfId="1" applyFont="1" applyFill="1" applyBorder="1" applyAlignment="1">
      <alignment horizontal="center" vertical="center"/>
    </xf>
    <xf numFmtId="0" fontId="4" fillId="8" borderId="0" xfId="1" applyFont="1" applyFill="1" applyBorder="1" applyAlignment="1">
      <alignment horizontal="center" vertical="center"/>
    </xf>
    <xf numFmtId="0" fontId="1" fillId="8" borderId="0" xfId="1" applyFont="1" applyFill="1" applyBorder="1" applyAlignment="1">
      <alignment horizontal="center" vertical="center"/>
    </xf>
    <xf numFmtId="0" fontId="4" fillId="9" borderId="14" xfId="1" applyFont="1" applyFill="1" applyBorder="1" applyAlignment="1">
      <alignment horizontal="center" vertical="center"/>
    </xf>
    <xf numFmtId="0" fontId="1" fillId="9" borderId="14" xfId="1" applyFont="1" applyFill="1" applyBorder="1" applyAlignment="1">
      <alignment horizontal="center" vertical="center"/>
    </xf>
    <xf numFmtId="0" fontId="1" fillId="9" borderId="14" xfId="0" applyFont="1" applyFill="1" applyBorder="1" applyAlignment="1">
      <alignment horizontal="center"/>
    </xf>
    <xf numFmtId="0" fontId="0" fillId="9" borderId="14" xfId="0" applyFill="1" applyBorder="1" applyAlignment="1">
      <alignment horizontal="center"/>
    </xf>
    <xf numFmtId="0" fontId="0" fillId="3" borderId="5" xfId="0" applyFill="1" applyBorder="1"/>
    <xf numFmtId="164" fontId="0" fillId="0" borderId="0" xfId="0" applyNumberFormat="1" applyAlignment="1">
      <alignment horizontal="left" wrapText="1"/>
    </xf>
    <xf numFmtId="0" fontId="18" fillId="0" borderId="0" xfId="0" applyFont="1" applyAlignment="1">
      <alignment horizontal="left" vertical="top" wrapText="1"/>
    </xf>
    <xf numFmtId="0" fontId="0" fillId="0" borderId="0" xfId="0" applyAlignment="1">
      <alignment horizontal="left" wrapText="1"/>
    </xf>
    <xf numFmtId="165" fontId="0" fillId="0" borderId="0" xfId="0" applyNumberFormat="1" applyFont="1" applyAlignment="1">
      <alignment horizontal="left" vertical="top" wrapText="1"/>
    </xf>
    <xf numFmtId="165" fontId="0" fillId="0" borderId="0" xfId="0" applyNumberForma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center"/>
    </xf>
    <xf numFmtId="0" fontId="0" fillId="2" borderId="5" xfId="0" applyFont="1" applyFill="1" applyBorder="1" applyAlignment="1">
      <alignment horizontal="center" vertical="top"/>
    </xf>
    <xf numFmtId="0" fontId="0" fillId="2" borderId="6" xfId="0" applyFont="1" applyFill="1" applyBorder="1" applyAlignment="1">
      <alignment horizontal="center" vertical="top"/>
    </xf>
    <xf numFmtId="0" fontId="0" fillId="2" borderId="7" xfId="0" applyFont="1" applyFill="1" applyBorder="1" applyAlignment="1">
      <alignment horizontal="center" vertical="top"/>
    </xf>
    <xf numFmtId="0" fontId="0" fillId="0" borderId="11" xfId="0" applyFont="1" applyFill="1" applyBorder="1" applyAlignment="1">
      <alignment horizontal="center" vertical="top"/>
    </xf>
    <xf numFmtId="0" fontId="0" fillId="0" borderId="13" xfId="0" applyFont="1" applyFill="1" applyBorder="1" applyAlignment="1">
      <alignment horizontal="center" vertical="top"/>
    </xf>
    <xf numFmtId="0" fontId="0" fillId="0" borderId="9"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Border="1" applyAlignment="1">
      <alignment horizontal="left" wrapText="1"/>
    </xf>
    <xf numFmtId="0" fontId="0" fillId="0" borderId="15"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164" fontId="0" fillId="0" borderId="9" xfId="0" applyNumberFormat="1" applyFont="1" applyFill="1" applyBorder="1" applyAlignment="1">
      <alignment horizontal="left" vertical="top"/>
    </xf>
    <xf numFmtId="164" fontId="0" fillId="0" borderId="10" xfId="0" applyNumberFormat="1" applyFont="1" applyFill="1" applyBorder="1" applyAlignment="1">
      <alignment horizontal="left" vertical="top"/>
    </xf>
    <xf numFmtId="164" fontId="0" fillId="0" borderId="0" xfId="0" applyNumberFormat="1" applyFont="1" applyFill="1" applyBorder="1" applyAlignment="1">
      <alignment horizontal="left" vertical="top"/>
    </xf>
    <xf numFmtId="164" fontId="0" fillId="0" borderId="15" xfId="0" applyNumberFormat="1" applyFont="1" applyFill="1" applyBorder="1" applyAlignment="1">
      <alignment horizontal="left" vertical="top"/>
    </xf>
    <xf numFmtId="165" fontId="0"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2" borderId="1" xfId="0" applyFont="1" applyFill="1" applyBorder="1" applyAlignment="1">
      <alignment horizontal="left" vertical="top"/>
    </xf>
    <xf numFmtId="164" fontId="0" fillId="0" borderId="1" xfId="0" applyNumberFormat="1" applyFont="1" applyFill="1" applyBorder="1" applyAlignment="1">
      <alignment horizontal="left" vertical="top"/>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165" fontId="0" fillId="0" borderId="3" xfId="0" applyNumberFormat="1" applyFont="1" applyFill="1" applyBorder="1" applyAlignment="1">
      <alignment horizontal="left" vertical="top" wrapText="1"/>
    </xf>
    <xf numFmtId="165" fontId="0" fillId="0" borderId="1" xfId="0" applyNumberFormat="1" applyFont="1" applyFill="1" applyBorder="1" applyAlignment="1">
      <alignment horizontal="left" vertical="top"/>
    </xf>
    <xf numFmtId="165" fontId="0" fillId="0" borderId="11" xfId="0" applyNumberFormat="1" applyFont="1" applyFill="1" applyBorder="1" applyAlignment="1">
      <alignment horizontal="left" vertical="top"/>
    </xf>
    <xf numFmtId="165" fontId="0" fillId="0" borderId="12" xfId="0" applyNumberFormat="1" applyFont="1" applyFill="1" applyBorder="1" applyAlignment="1">
      <alignment horizontal="left" vertical="top"/>
    </xf>
    <xf numFmtId="165" fontId="0" fillId="0" borderId="13" xfId="0" applyNumberFormat="1" applyFont="1" applyFill="1" applyBorder="1" applyAlignment="1">
      <alignment horizontal="left" vertical="top"/>
    </xf>
    <xf numFmtId="0" fontId="2" fillId="0" borderId="8" xfId="0" applyFont="1" applyFill="1" applyBorder="1" applyAlignment="1">
      <alignment horizontal="left" vertical="top"/>
    </xf>
    <xf numFmtId="0" fontId="2" fillId="0" borderId="9" xfId="0" applyFont="1" applyFill="1" applyBorder="1" applyAlignment="1">
      <alignment horizontal="left" vertical="top"/>
    </xf>
    <xf numFmtId="0" fontId="2" fillId="0" borderId="10" xfId="0" applyFont="1" applyFill="1" applyBorder="1" applyAlignment="1">
      <alignment horizontal="left" vertical="top"/>
    </xf>
    <xf numFmtId="165" fontId="0" fillId="0" borderId="3" xfId="0" applyNumberFormat="1" applyFont="1" applyFill="1" applyBorder="1" applyAlignment="1">
      <alignment horizontal="left" vertical="top"/>
    </xf>
    <xf numFmtId="165" fontId="10" fillId="0" borderId="1" xfId="0" applyNumberFormat="1" applyFont="1" applyFill="1" applyBorder="1" applyAlignment="1">
      <alignment horizontal="left" vertical="top" wrapText="1"/>
    </xf>
    <xf numFmtId="0" fontId="0" fillId="2" borderId="0" xfId="0" applyFill="1" applyBorder="1" applyAlignment="1">
      <alignment horizontal="left"/>
    </xf>
    <xf numFmtId="0" fontId="0" fillId="2" borderId="15" xfId="0" applyFill="1" applyBorder="1" applyAlignment="1">
      <alignment horizontal="left"/>
    </xf>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0" fillId="0" borderId="15" xfId="0" applyFont="1" applyFill="1" applyBorder="1" applyAlignment="1">
      <alignment horizontal="left" vertical="top"/>
    </xf>
    <xf numFmtId="165" fontId="0" fillId="0" borderId="14" xfId="0" applyNumberFormat="1" applyFont="1" applyFill="1" applyBorder="1" applyAlignment="1">
      <alignment horizontal="left" vertical="top"/>
    </xf>
    <xf numFmtId="165" fontId="0" fillId="0" borderId="0" xfId="0" applyNumberFormat="1" applyFont="1" applyFill="1" applyBorder="1" applyAlignment="1">
      <alignment horizontal="left" vertical="top"/>
    </xf>
    <xf numFmtId="165" fontId="0" fillId="0" borderId="15" xfId="0" applyNumberFormat="1" applyFont="1" applyFill="1" applyBorder="1" applyAlignment="1">
      <alignment horizontal="left" vertical="top"/>
    </xf>
    <xf numFmtId="0" fontId="2" fillId="2" borderId="1" xfId="0" applyFont="1" applyFill="1" applyBorder="1" applyAlignment="1">
      <alignment horizontal="center" vertical="center"/>
    </xf>
    <xf numFmtId="164" fontId="11" fillId="0" borderId="3" xfId="0" applyNumberFormat="1" applyFont="1" applyFill="1" applyBorder="1" applyAlignment="1">
      <alignment horizontal="center" vertical="top"/>
    </xf>
    <xf numFmtId="0" fontId="2" fillId="0" borderId="1" xfId="0" applyFont="1" applyBorder="1"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66676</xdr:colOff>
      <xdr:row>0</xdr:row>
      <xdr:rowOff>13608</xdr:rowOff>
    </xdr:from>
    <xdr:to>
      <xdr:col>1</xdr:col>
      <xdr:colOff>922651</xdr:colOff>
      <xdr:row>0</xdr:row>
      <xdr:rowOff>1153129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13608"/>
          <a:ext cx="1032868" cy="1139521"/>
        </a:xfrm>
        <a:prstGeom prst="rect">
          <a:avLst/>
        </a:prstGeom>
      </xdr:spPr>
    </xdr:pic>
    <xdr:clientData/>
  </xdr:twoCellAnchor>
  <xdr:twoCellAnchor>
    <xdr:from>
      <xdr:col>1</xdr:col>
      <xdr:colOff>962200</xdr:colOff>
      <xdr:row>0</xdr:row>
      <xdr:rowOff>92527</xdr:rowOff>
    </xdr:from>
    <xdr:to>
      <xdr:col>4</xdr:col>
      <xdr:colOff>13607</xdr:colOff>
      <xdr:row>0</xdr:row>
      <xdr:rowOff>1085326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39093" y="92527"/>
          <a:ext cx="4262943" cy="992799"/>
        </a:xfrm>
        <a:prstGeom prst="rect">
          <a:avLst/>
        </a:prstGeom>
        <a:solidFill>
          <a:srgbClr val="99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200" b="1"/>
            <a:t>INSTITUT KEGURUAN DAN ILMU PENDIDIKAN SILIWANGI </a:t>
          </a:r>
        </a:p>
        <a:p>
          <a:pPr algn="l"/>
          <a:r>
            <a:rPr lang="en-US" sz="1200" b="1"/>
            <a:t>(IKIP SILIWANGI)</a:t>
          </a:r>
        </a:p>
        <a:p>
          <a:pPr algn="l"/>
          <a:r>
            <a:rPr lang="en-US" sz="1200" b="1"/>
            <a:t>FAKULTAS ILMU PENDIDIKAN</a:t>
          </a:r>
        </a:p>
        <a:p>
          <a:pPr algn="l"/>
          <a:r>
            <a:rPr lang="en-US" sz="1200" b="1"/>
            <a:t>PROGRAM STUDI BIMBINGAN DAN KONSELING</a:t>
          </a:r>
        </a:p>
      </xdr:txBody>
    </xdr:sp>
    <xdr:clientData/>
  </xdr:twoCellAnchor>
  <xdr:twoCellAnchor>
    <xdr:from>
      <xdr:col>1</xdr:col>
      <xdr:colOff>0</xdr:colOff>
      <xdr:row>59</xdr:row>
      <xdr:rowOff>0</xdr:rowOff>
    </xdr:from>
    <xdr:to>
      <xdr:col>3</xdr:col>
      <xdr:colOff>791698</xdr:colOff>
      <xdr:row>63</xdr:row>
      <xdr:rowOff>33130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98783" y="15648609"/>
          <a:ext cx="2536567" cy="982869"/>
          <a:chOff x="27214" y="2408464"/>
          <a:chExt cx="2332264" cy="985630"/>
        </a:xfrm>
      </xdr:grpSpPr>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7214" y="2408464"/>
            <a:ext cx="2332264" cy="985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Dosen Pembina</a:t>
            </a:r>
          </a:p>
          <a:p>
            <a:endParaRPr lang="en-US" sz="1100"/>
          </a:p>
          <a:p>
            <a:endParaRPr lang="en-US" sz="1100"/>
          </a:p>
          <a:p>
            <a:endParaRPr lang="en-US" sz="1100"/>
          </a:p>
          <a:p>
            <a:r>
              <a:rPr lang="en-US" sz="1100"/>
              <a:t>Prof. Dr. H. Mohamad</a:t>
            </a:r>
            <a:r>
              <a:rPr lang="en-US" sz="1100" baseline="0"/>
              <a:t> Surya</a:t>
            </a:r>
            <a:endParaRPr lang="en-US" sz="1100"/>
          </a:p>
        </xdr:txBody>
      </xdr:sp>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893" y="2561190"/>
            <a:ext cx="802821" cy="694402"/>
          </a:xfrm>
          <a:prstGeom prst="rect">
            <a:avLst/>
          </a:prstGeom>
        </xdr:spPr>
      </xdr:pic>
    </xdr:grpSp>
    <xdr:clientData/>
  </xdr:twoCellAnchor>
  <xdr:twoCellAnchor>
    <xdr:from>
      <xdr:col>3</xdr:col>
      <xdr:colOff>2559326</xdr:colOff>
      <xdr:row>58</xdr:row>
      <xdr:rowOff>372718</xdr:rowOff>
    </xdr:from>
    <xdr:to>
      <xdr:col>3</xdr:col>
      <xdr:colOff>4866562</xdr:colOff>
      <xdr:row>63</xdr:row>
      <xdr:rowOff>24848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82109" y="15563022"/>
          <a:ext cx="2307236" cy="985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Dosen Pengampu</a:t>
          </a:r>
        </a:p>
        <a:p>
          <a:endParaRPr lang="en-US" sz="1100"/>
        </a:p>
        <a:p>
          <a:endParaRPr lang="en-US" sz="1100"/>
        </a:p>
        <a:p>
          <a:endParaRPr lang="en-US" sz="1100"/>
        </a:p>
        <a:p>
          <a:r>
            <a:rPr lang="en-US" sz="1100"/>
            <a:t>Diwan</a:t>
          </a:r>
          <a:r>
            <a:rPr lang="en-US" sz="1100" baseline="0"/>
            <a:t> Ramadhan J, S.Sos.I., M.Pd.</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80596</xdr:colOff>
      <xdr:row>0</xdr:row>
      <xdr:rowOff>0</xdr:rowOff>
    </xdr:from>
    <xdr:to>
      <xdr:col>0</xdr:col>
      <xdr:colOff>1109382</xdr:colOff>
      <xdr:row>0</xdr:row>
      <xdr:rowOff>1139521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596" y="0"/>
          <a:ext cx="1028786" cy="1139521"/>
        </a:xfrm>
        <a:prstGeom prst="rect">
          <a:avLst/>
        </a:prstGeom>
      </xdr:spPr>
    </xdr:pic>
    <xdr:clientData/>
  </xdr:twoCellAnchor>
  <xdr:twoCellAnchor>
    <xdr:from>
      <xdr:col>0</xdr:col>
      <xdr:colOff>1257788</xdr:colOff>
      <xdr:row>0</xdr:row>
      <xdr:rowOff>95249</xdr:rowOff>
    </xdr:from>
    <xdr:to>
      <xdr:col>7</xdr:col>
      <xdr:colOff>450103</xdr:colOff>
      <xdr:row>0</xdr:row>
      <xdr:rowOff>1088048</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57788" y="95249"/>
          <a:ext cx="7631465" cy="992799"/>
        </a:xfrm>
        <a:prstGeom prst="rect">
          <a:avLst/>
        </a:prstGeom>
        <a:solidFill>
          <a:srgbClr val="99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800" b="1"/>
            <a:t>INSTITUT KEGURUAN DAN ILMU PENDIDIKAN SILIWANGI (IKIP SILIWANGI)</a:t>
          </a:r>
        </a:p>
        <a:p>
          <a:pPr algn="l"/>
          <a:r>
            <a:rPr lang="en-US" sz="1800" b="1"/>
            <a:t>FAKULTAS ILMU PENDIDIKAN</a:t>
          </a:r>
        </a:p>
        <a:p>
          <a:pPr algn="l"/>
          <a:r>
            <a:rPr lang="en-US" sz="1800" b="1"/>
            <a:t>PROGRAM STUDI BIMBINGAN DAN KONSELING</a:t>
          </a:r>
        </a:p>
      </xdr:txBody>
    </xdr:sp>
    <xdr:clientData/>
  </xdr:twoCellAnchor>
  <xdr:twoCellAnchor editAs="oneCell">
    <xdr:from>
      <xdr:col>6</xdr:col>
      <xdr:colOff>781050</xdr:colOff>
      <xdr:row>4</xdr:row>
      <xdr:rowOff>95250</xdr:rowOff>
    </xdr:from>
    <xdr:to>
      <xdr:col>7</xdr:col>
      <xdr:colOff>424056</xdr:colOff>
      <xdr:row>4</xdr:row>
      <xdr:rowOff>915164</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15275" y="2000250"/>
          <a:ext cx="947930" cy="819914"/>
        </a:xfrm>
        <a:prstGeom prst="rect">
          <a:avLst/>
        </a:prstGeom>
      </xdr:spPr>
    </xdr:pic>
    <xdr:clientData/>
  </xdr:twoCellAnchor>
  <xdr:twoCellAnchor>
    <xdr:from>
      <xdr:col>1</xdr:col>
      <xdr:colOff>28575</xdr:colOff>
      <xdr:row>39</xdr:row>
      <xdr:rowOff>28575</xdr:rowOff>
    </xdr:from>
    <xdr:to>
      <xdr:col>4</xdr:col>
      <xdr:colOff>552450</xdr:colOff>
      <xdr:row>39</xdr:row>
      <xdr:rowOff>238125</xdr:rowOff>
    </xdr:to>
    <xdr:sp macro="" textlink="">
      <xdr:nvSpPr>
        <xdr:cNvPr id="12" name="Round Diagonal Corner Rectangle 11">
          <a:extLst>
            <a:ext uri="{FF2B5EF4-FFF2-40B4-BE49-F238E27FC236}">
              <a16:creationId xmlns:a16="http://schemas.microsoft.com/office/drawing/2014/main" id="{00000000-0008-0000-0100-00000C000000}"/>
            </a:ext>
          </a:extLst>
        </xdr:cNvPr>
        <xdr:cNvSpPr/>
      </xdr:nvSpPr>
      <xdr:spPr>
        <a:xfrm>
          <a:off x="2038350" y="9906000"/>
          <a:ext cx="1057275" cy="209550"/>
        </a:xfrm>
        <a:prstGeom prst="round2DiagRect">
          <a:avLst/>
        </a:prstGeom>
        <a:solidFill>
          <a:srgbClr val="99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Utama</a:t>
          </a:r>
        </a:p>
      </xdr:txBody>
    </xdr:sp>
    <xdr:clientData/>
  </xdr:twoCellAnchor>
  <xdr:twoCellAnchor>
    <xdr:from>
      <xdr:col>1</xdr:col>
      <xdr:colOff>28575</xdr:colOff>
      <xdr:row>43</xdr:row>
      <xdr:rowOff>28575</xdr:rowOff>
    </xdr:from>
    <xdr:to>
      <xdr:col>4</xdr:col>
      <xdr:colOff>552450</xdr:colOff>
      <xdr:row>43</xdr:row>
      <xdr:rowOff>238125</xdr:rowOff>
    </xdr:to>
    <xdr:sp macro="" textlink="">
      <xdr:nvSpPr>
        <xdr:cNvPr id="13" name="Round Diagonal Corner Rectangle 12">
          <a:extLst>
            <a:ext uri="{FF2B5EF4-FFF2-40B4-BE49-F238E27FC236}">
              <a16:creationId xmlns:a16="http://schemas.microsoft.com/office/drawing/2014/main" id="{00000000-0008-0000-0100-00000D000000}"/>
            </a:ext>
          </a:extLst>
        </xdr:cNvPr>
        <xdr:cNvSpPr/>
      </xdr:nvSpPr>
      <xdr:spPr>
        <a:xfrm>
          <a:off x="2038350" y="10744200"/>
          <a:ext cx="1057275" cy="209550"/>
        </a:xfrm>
        <a:prstGeom prst="round2DiagRect">
          <a:avLst/>
        </a:prstGeom>
        <a:solidFill>
          <a:srgbClr val="99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tx1"/>
              </a:solidFill>
            </a:rPr>
            <a:t>Pendukung</a:t>
          </a:r>
        </a:p>
      </xdr:txBody>
    </xdr:sp>
    <xdr:clientData/>
  </xdr:twoCellAnchor>
  <xdr:twoCellAnchor editAs="oneCell">
    <xdr:from>
      <xdr:col>5</xdr:col>
      <xdr:colOff>638175</xdr:colOff>
      <xdr:row>4</xdr:row>
      <xdr:rowOff>171450</xdr:rowOff>
    </xdr:from>
    <xdr:to>
      <xdr:col>5</xdr:col>
      <xdr:colOff>1586106</xdr:colOff>
      <xdr:row>5</xdr:row>
      <xdr:rowOff>57914</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5" y="2076450"/>
          <a:ext cx="947931" cy="8199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0"/>
  <sheetViews>
    <sheetView tabSelected="1" view="pageBreakPreview" zoomScale="115" zoomScaleNormal="115" zoomScaleSheetLayoutView="115" workbookViewId="0">
      <selection activeCell="B16" sqref="B16:D16"/>
    </sheetView>
  </sheetViews>
  <sheetFormatPr baseColWidth="10" defaultColWidth="8.83203125" defaultRowHeight="15" x14ac:dyDescent="0.2"/>
  <cols>
    <col min="1" max="1" width="2.6640625" style="23" customWidth="1"/>
    <col min="2" max="2" width="21.5" customWidth="1"/>
    <col min="3" max="3" width="1.5" customWidth="1"/>
    <col min="4" max="4" width="73.5" customWidth="1"/>
  </cols>
  <sheetData>
    <row r="1" spans="1:5" ht="92.25" customHeight="1" x14ac:dyDescent="0.2">
      <c r="A1" s="25"/>
      <c r="B1" s="26"/>
      <c r="C1" s="26"/>
      <c r="D1" s="26"/>
      <c r="E1" s="4"/>
    </row>
    <row r="3" spans="1:5" x14ac:dyDescent="0.2">
      <c r="A3" s="148" t="s">
        <v>79</v>
      </c>
      <c r="B3" s="148"/>
      <c r="C3" s="148"/>
      <c r="D3" s="148"/>
    </row>
    <row r="4" spans="1:5" x14ac:dyDescent="0.2">
      <c r="A4" s="27"/>
      <c r="B4" s="27"/>
      <c r="C4" s="27"/>
      <c r="D4" s="27"/>
    </row>
    <row r="5" spans="1:5" x14ac:dyDescent="0.2">
      <c r="A5" s="23" t="s">
        <v>51</v>
      </c>
    </row>
    <row r="6" spans="1:5" ht="16" x14ac:dyDescent="0.2">
      <c r="B6" s="23" t="s">
        <v>0</v>
      </c>
      <c r="C6" s="23" t="s">
        <v>57</v>
      </c>
      <c r="D6" s="28" t="str">
        <f>'Input A'!E5</f>
        <v>Praktikum Bimbingan dan Konseling Kelompok</v>
      </c>
    </row>
    <row r="7" spans="1:5" x14ac:dyDescent="0.2">
      <c r="B7" s="23" t="s">
        <v>1</v>
      </c>
      <c r="C7" s="23" t="s">
        <v>57</v>
      </c>
      <c r="D7" s="28">
        <f>'RPS1'!E3</f>
        <v>4201622547</v>
      </c>
    </row>
    <row r="8" spans="1:5" x14ac:dyDescent="0.2">
      <c r="B8" s="23" t="s">
        <v>52</v>
      </c>
      <c r="C8" s="23" t="s">
        <v>57</v>
      </c>
      <c r="D8" s="28">
        <f>'RPS1'!F3</f>
        <v>3</v>
      </c>
    </row>
    <row r="9" spans="1:5" x14ac:dyDescent="0.2">
      <c r="B9" s="23" t="s">
        <v>3</v>
      </c>
      <c r="C9" s="23" t="s">
        <v>57</v>
      </c>
      <c r="D9" s="28">
        <f>'RPS1'!G3</f>
        <v>5</v>
      </c>
    </row>
    <row r="10" spans="1:5" ht="16" x14ac:dyDescent="0.2">
      <c r="B10" s="23" t="s">
        <v>53</v>
      </c>
      <c r="C10" s="23" t="s">
        <v>57</v>
      </c>
      <c r="D10" s="28" t="str">
        <f>'Input A'!E6</f>
        <v>MK PRODI</v>
      </c>
    </row>
    <row r="11" spans="1:5" ht="16" x14ac:dyDescent="0.2">
      <c r="B11" s="23" t="s">
        <v>54</v>
      </c>
      <c r="C11" s="23" t="s">
        <v>57</v>
      </c>
      <c r="D11" s="28" t="s">
        <v>281</v>
      </c>
    </row>
    <row r="12" spans="1:5" ht="16" x14ac:dyDescent="0.2">
      <c r="B12" s="23" t="s">
        <v>55</v>
      </c>
      <c r="C12" s="23" t="s">
        <v>57</v>
      </c>
      <c r="D12" s="142" t="str">
        <f>'Input A'!E102</f>
        <v xml:space="preserve">Pengantar BK, Teknik BK BK Kelompok </v>
      </c>
    </row>
    <row r="13" spans="1:5" x14ac:dyDescent="0.2">
      <c r="B13" s="23" t="s">
        <v>56</v>
      </c>
      <c r="C13" s="23" t="s">
        <v>57</v>
      </c>
      <c r="D13" s="28">
        <f>'Input A'!E100</f>
        <v>0</v>
      </c>
    </row>
    <row r="15" spans="1:5" x14ac:dyDescent="0.2">
      <c r="A15" s="23" t="s">
        <v>58</v>
      </c>
    </row>
    <row r="16" spans="1:5" ht="39" customHeight="1" x14ac:dyDescent="0.2">
      <c r="B16" s="150" t="str">
        <f>CONCATENATE("Selesai mengikuti perkuliahan ini mahasiswa diharapkan mampu ", 'Input A'!E31, ", ", 'Input A'!E32, ", dan ",'Input A'!E33, ".")</f>
        <v>Selesai mengikuti perkuliahan ini mahasiswa diharapkan mampu menguasai proses dinamika kelompok, menguasai proses dan tahapan BK Kelompok, dan mengaplikasikan teknik-teknik dalam BK Kelompok .</v>
      </c>
      <c r="C16" s="150"/>
      <c r="D16" s="150"/>
    </row>
    <row r="18" spans="1:4" x14ac:dyDescent="0.2">
      <c r="B18" s="23" t="s">
        <v>59</v>
      </c>
    </row>
    <row r="19" spans="1:4" ht="133.5" customHeight="1" x14ac:dyDescent="0.2">
      <c r="B19" s="150" t="e">
        <f>CONCATENATE("Perkuliahan ini membahas ", 'Input A'!E37, ", ", 'Input A'!E38, ", ", 'Input A'!E39, ", ", 'Input A'!E40, ", ", 'Input A'!E41, ", ", 'Input A'!E42, ", ", 'Input A'!E43, ", ", 'Input A'!E45, ", ", 'Input A'!E46, ", ", 'Input A'!E47, ", ", 'Input A'!E48, ", ", 'Input A'!E49, ", ", 'Input A'!E50, ", ", "dan ",'Input A'!E51, ".")</f>
        <v>#REF!</v>
      </c>
      <c r="C19" s="150"/>
      <c r="D19" s="150"/>
    </row>
    <row r="20" spans="1:4" x14ac:dyDescent="0.2">
      <c r="B20" s="152"/>
      <c r="C20" s="152"/>
      <c r="D20" s="152"/>
    </row>
    <row r="21" spans="1:4" x14ac:dyDescent="0.2">
      <c r="B21" s="23" t="s">
        <v>60</v>
      </c>
    </row>
    <row r="22" spans="1:4" ht="30" customHeight="1" x14ac:dyDescent="0.2">
      <c r="B22" s="151" t="s">
        <v>317</v>
      </c>
      <c r="C22" s="151"/>
      <c r="D22" s="151"/>
    </row>
    <row r="24" spans="1:4" x14ac:dyDescent="0.2">
      <c r="A24" s="23" t="s">
        <v>61</v>
      </c>
    </row>
    <row r="25" spans="1:4" x14ac:dyDescent="0.2">
      <c r="B25" s="23" t="s">
        <v>81</v>
      </c>
      <c r="C25" s="23" t="s">
        <v>57</v>
      </c>
      <c r="D25" s="62" t="str">
        <f>CONCATENATE((SUM('Input B'!$P$5:$P$10,'Input B'!$P$12:$P$18)/2), "%")</f>
        <v>25%</v>
      </c>
    </row>
    <row r="26" spans="1:4" x14ac:dyDescent="0.2">
      <c r="B26" s="23" t="s">
        <v>82</v>
      </c>
      <c r="C26" s="23" t="s">
        <v>57</v>
      </c>
      <c r="D26" s="62" t="str">
        <f>CONCATENATE((SUM('Input B'!$P$5:$P$10,'Input B'!$P$12:$P$18)/2), "%")</f>
        <v>25%</v>
      </c>
    </row>
    <row r="27" spans="1:4" x14ac:dyDescent="0.2">
      <c r="B27" s="23" t="s">
        <v>83</v>
      </c>
      <c r="C27" s="23" t="s">
        <v>57</v>
      </c>
      <c r="D27" s="62" t="str">
        <f>CONCATENATE('Input B'!P11, "%")</f>
        <v>20%</v>
      </c>
    </row>
    <row r="28" spans="1:4" x14ac:dyDescent="0.2">
      <c r="B28" s="23" t="s">
        <v>84</v>
      </c>
      <c r="C28" s="23" t="s">
        <v>57</v>
      </c>
      <c r="D28" s="63" t="str">
        <f>CONCATENATE('Input B'!P19, "%")</f>
        <v>30%</v>
      </c>
    </row>
    <row r="30" spans="1:4" x14ac:dyDescent="0.2">
      <c r="A30" s="23" t="s">
        <v>62</v>
      </c>
    </row>
    <row r="31" spans="1:4" ht="16" x14ac:dyDescent="0.2">
      <c r="B31" s="23" t="s">
        <v>63</v>
      </c>
      <c r="C31" s="23" t="s">
        <v>57</v>
      </c>
      <c r="D31" s="28" t="str">
        <f>'Input A'!E55</f>
        <v>Orientasi Perkuliahan</v>
      </c>
    </row>
    <row r="32" spans="1:4" ht="15" customHeight="1" x14ac:dyDescent="0.2">
      <c r="B32" s="23" t="s">
        <v>64</v>
      </c>
      <c r="C32" s="23" t="s">
        <v>57</v>
      </c>
      <c r="D32" s="144" t="str">
        <f>'Input A'!E56</f>
        <v>Review konsep bimbingan dan konseling kelompok (pengertian,tujuan,komponen,asas)</v>
      </c>
    </row>
    <row r="33" spans="1:4" ht="16" x14ac:dyDescent="0.2">
      <c r="B33" s="23" t="s">
        <v>65</v>
      </c>
      <c r="C33" s="23" t="s">
        <v>57</v>
      </c>
      <c r="D33" s="144" t="str">
        <f>'Input A'!E57</f>
        <v>Praktek bimbingan kelompok (diskusi kelompok, topik tugas)</v>
      </c>
    </row>
    <row r="34" spans="1:4" ht="16" x14ac:dyDescent="0.2">
      <c r="B34" s="23" t="s">
        <v>66</v>
      </c>
      <c r="C34" s="23" t="s">
        <v>57</v>
      </c>
      <c r="D34" s="144" t="str">
        <f>'Input A'!E58</f>
        <v>Praktek bimbingan kelompok (diskusi kelompok, topik bebas)</v>
      </c>
    </row>
    <row r="35" spans="1:4" ht="16" x14ac:dyDescent="0.2">
      <c r="B35" s="23" t="s">
        <v>67</v>
      </c>
      <c r="C35" s="23" t="s">
        <v>57</v>
      </c>
      <c r="D35" s="144" t="str">
        <f>'Input A'!E59</f>
        <v>Praktek bimbingan kelompok (permainan simulasi)</v>
      </c>
    </row>
    <row r="36" spans="1:4" ht="14.25" customHeight="1" x14ac:dyDescent="0.2">
      <c r="B36" s="23" t="s">
        <v>68</v>
      </c>
      <c r="C36" s="23" t="s">
        <v>57</v>
      </c>
      <c r="D36" s="144" t="str">
        <f>'Input A'!E60</f>
        <v xml:space="preserve">Praktek bimbingan kelompok (home room program) </v>
      </c>
    </row>
    <row r="37" spans="1:4" ht="16" x14ac:dyDescent="0.2">
      <c r="B37" s="23" t="s">
        <v>69</v>
      </c>
      <c r="C37" s="23" t="s">
        <v>57</v>
      </c>
      <c r="D37" s="144" t="str">
        <f>'Input A'!E61</f>
        <v>Praktek bimbingan kelompok (bermain peran, psikodrama)</v>
      </c>
    </row>
    <row r="38" spans="1:4" ht="16" x14ac:dyDescent="0.2">
      <c r="B38" s="23" t="s">
        <v>70</v>
      </c>
      <c r="C38" s="23" t="s">
        <v>57</v>
      </c>
      <c r="D38" s="144" t="str">
        <f>'Input A'!E62</f>
        <v>UTS</v>
      </c>
    </row>
    <row r="39" spans="1:4" ht="16" x14ac:dyDescent="0.2">
      <c r="B39" s="23" t="s">
        <v>71</v>
      </c>
      <c r="C39" s="23" t="s">
        <v>57</v>
      </c>
      <c r="D39" s="144" t="str">
        <f>'Input A'!E63</f>
        <v>Praktek bimbingan kelompok (bermain peran, sosiodrama)</v>
      </c>
    </row>
    <row r="40" spans="1:4" ht="16" x14ac:dyDescent="0.2">
      <c r="B40" s="23" t="s">
        <v>72</v>
      </c>
      <c r="C40" s="23" t="s">
        <v>57</v>
      </c>
      <c r="D40" s="144" t="str">
        <f>'Input A'!E64</f>
        <v>Praktek konseling kelompok (pendekatan psikoanalisis)</v>
      </c>
    </row>
    <row r="41" spans="1:4" ht="16" x14ac:dyDescent="0.2">
      <c r="B41" s="23" t="s">
        <v>73</v>
      </c>
      <c r="C41" s="23" t="s">
        <v>57</v>
      </c>
      <c r="D41" s="144" t="str">
        <f>'Input A'!E65</f>
        <v>Praktek konseling kelompok (pendekatan rasional emotif)</v>
      </c>
    </row>
    <row r="42" spans="1:4" ht="16" x14ac:dyDescent="0.2">
      <c r="B42" s="23" t="s">
        <v>74</v>
      </c>
      <c r="C42" s="23" t="s">
        <v>57</v>
      </c>
      <c r="D42" s="144" t="str">
        <f>'Input A'!E66</f>
        <v>Praktek konseling kelompok (pendekatan client centered)</v>
      </c>
    </row>
    <row r="43" spans="1:4" ht="16" x14ac:dyDescent="0.2">
      <c r="B43" s="23" t="s">
        <v>75</v>
      </c>
      <c r="C43" s="23" t="s">
        <v>57</v>
      </c>
      <c r="D43" s="144" t="str">
        <f>'Input A'!E67</f>
        <v>Praktek konseling kelompok (pendekatan analisis transaksional)</v>
      </c>
    </row>
    <row r="44" spans="1:4" ht="16" x14ac:dyDescent="0.2">
      <c r="B44" s="23" t="s">
        <v>76</v>
      </c>
      <c r="C44" s="23" t="s">
        <v>57</v>
      </c>
      <c r="D44" s="144" t="str">
        <f>'Input A'!E68</f>
        <v>Praktek konseling kelompok (pendekatan behavioral)</v>
      </c>
    </row>
    <row r="45" spans="1:4" ht="16" x14ac:dyDescent="0.2">
      <c r="B45" s="23" t="s">
        <v>77</v>
      </c>
      <c r="C45" s="23" t="s">
        <v>57</v>
      </c>
      <c r="D45" s="144" t="str">
        <f>'Input A'!E69</f>
        <v>review perkuliahan</v>
      </c>
    </row>
    <row r="46" spans="1:4" ht="16" x14ac:dyDescent="0.2">
      <c r="B46" s="23" t="s">
        <v>78</v>
      </c>
      <c r="C46" s="23" t="s">
        <v>57</v>
      </c>
      <c r="D46" s="28" t="str">
        <f>'Input A'!D70</f>
        <v>Ujian Akhir Semester (UAS)</v>
      </c>
    </row>
    <row r="48" spans="1:4" x14ac:dyDescent="0.2">
      <c r="A48" s="23" t="s">
        <v>80</v>
      </c>
    </row>
    <row r="49" spans="2:4" ht="15" customHeight="1" x14ac:dyDescent="0.2">
      <c r="B49" s="149" t="s">
        <v>333</v>
      </c>
      <c r="C49" s="149"/>
      <c r="D49" s="149"/>
    </row>
    <row r="50" spans="2:4" x14ac:dyDescent="0.2">
      <c r="B50" s="145" t="str">
        <f>'Input A'!E79</f>
        <v>Rusmana, Nandang. (2009). Bimbingan dan Konseling Kelompok di Sekolah: Metode, Teknik, dan Aplikasi. Bandung: Rizqi Press.</v>
      </c>
      <c r="C50" s="145"/>
      <c r="D50" s="145"/>
    </row>
    <row r="51" spans="2:4" ht="29.25" customHeight="1" x14ac:dyDescent="0.2">
      <c r="B51" s="146">
        <f>'Input A'!E80</f>
        <v>0</v>
      </c>
      <c r="C51" s="146"/>
      <c r="D51" s="146"/>
    </row>
    <row r="52" spans="2:4" ht="29.25" customHeight="1" x14ac:dyDescent="0.2">
      <c r="B52" s="146">
        <f>'Input A'!E81</f>
        <v>0</v>
      </c>
      <c r="C52" s="146"/>
      <c r="D52" s="146"/>
    </row>
    <row r="53" spans="2:4" x14ac:dyDescent="0.2">
      <c r="B53" s="147" t="s">
        <v>334</v>
      </c>
      <c r="C53" s="147"/>
      <c r="D53" s="147"/>
    </row>
    <row r="54" spans="2:4" ht="18" customHeight="1" x14ac:dyDescent="0.2">
      <c r="B54" s="145" t="str">
        <f>'Input A'!E83</f>
        <v>Hartinah, Sitti. (2009). Konsep Dasar Bimbingan Kelompok. Bandung: Refika Aditama.</v>
      </c>
      <c r="C54" s="145"/>
      <c r="D54" s="145"/>
    </row>
    <row r="55" spans="2:4" ht="30" customHeight="1" x14ac:dyDescent="0.2">
      <c r="B55" s="145" t="str">
        <f>'Input A'!E84</f>
        <v>Jacobs, Ed E. dkk. (2012). Group Counseling: Strategies and Skills. 7th Edition. Belmont, CA: Brook/Cole-Cengage Learning.</v>
      </c>
      <c r="C55" s="145"/>
      <c r="D55" s="145"/>
    </row>
    <row r="56" spans="2:4" ht="30" customHeight="1" x14ac:dyDescent="0.2">
      <c r="B56" s="145" t="str">
        <f>'Input A'!E85</f>
        <v>Corey, M.S., Corey, G., dan Corey, C. (2010). Groups: Process and Practice. 8th Edition. Belmont, CA: Brook/Cole-Cengage Learning.</v>
      </c>
      <c r="C56" s="145"/>
      <c r="D56" s="145"/>
    </row>
    <row r="57" spans="2:4" ht="30" customHeight="1" x14ac:dyDescent="0.2">
      <c r="B57" s="145" t="str">
        <f>'Input A'!E86</f>
        <v>Forsyth, Donelson R. (2010). Group Dynamics. 5th Edition. Belmont, CA: Wadsworth, Cengage Learning.</v>
      </c>
      <c r="C57" s="145"/>
      <c r="D57" s="145"/>
    </row>
    <row r="58" spans="2:4" ht="30" customHeight="1" x14ac:dyDescent="0.2">
      <c r="B58" s="145">
        <f>'Input A'!E87</f>
        <v>0</v>
      </c>
      <c r="C58" s="145"/>
      <c r="D58" s="145"/>
    </row>
    <row r="59" spans="2:4" ht="30" customHeight="1" x14ac:dyDescent="0.2">
      <c r="B59" s="145">
        <f>'Input A'!E88</f>
        <v>0</v>
      </c>
      <c r="C59" s="145"/>
      <c r="D59" s="145"/>
    </row>
    <row r="60" spans="2:4" ht="30" customHeight="1" x14ac:dyDescent="0.2">
      <c r="B60" s="145">
        <f>'Input A'!E89</f>
        <v>0</v>
      </c>
      <c r="C60" s="145"/>
      <c r="D60" s="145"/>
    </row>
  </sheetData>
  <mergeCells count="17">
    <mergeCell ref="A3:D3"/>
    <mergeCell ref="B49:D49"/>
    <mergeCell ref="B16:D16"/>
    <mergeCell ref="B19:D19"/>
    <mergeCell ref="B22:D22"/>
    <mergeCell ref="B20:D20"/>
    <mergeCell ref="B50:D50"/>
    <mergeCell ref="B51:D51"/>
    <mergeCell ref="B52:D52"/>
    <mergeCell ref="B53:D53"/>
    <mergeCell ref="B54:D54"/>
    <mergeCell ref="B60:D60"/>
    <mergeCell ref="B55:D55"/>
    <mergeCell ref="B56:D56"/>
    <mergeCell ref="B57:D57"/>
    <mergeCell ref="B58:D58"/>
    <mergeCell ref="B59:D59"/>
  </mergeCells>
  <pageMargins left="1.1811023622047245" right="0.42" top="0.78740157480314965" bottom="0.78740157480314965" header="0.31496062992125984" footer="0.31496062992125984"/>
  <pageSetup paperSize="9" scale="8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
  <sheetViews>
    <sheetView view="pageBreakPreview" topLeftCell="A5" zoomScaleNormal="85" zoomScaleSheetLayoutView="100" workbookViewId="0">
      <selection activeCell="E33" sqref="E33:H33"/>
    </sheetView>
  </sheetViews>
  <sheetFormatPr baseColWidth="10" defaultColWidth="9.1640625" defaultRowHeight="15" x14ac:dyDescent="0.2"/>
  <cols>
    <col min="1" max="1" width="30.1640625" style="12" customWidth="1"/>
    <col min="2" max="2" width="4.5" style="12" customWidth="1"/>
    <col min="3" max="3" width="5.6640625" style="12" customWidth="1"/>
    <col min="4" max="4" width="4" style="12" customWidth="1"/>
    <col min="5" max="5" width="35.83203125" style="12" customWidth="1"/>
    <col min="6" max="6" width="34.5" style="12" customWidth="1"/>
    <col min="7" max="8" width="19.5" style="12" customWidth="1"/>
    <col min="9" max="16384" width="9.1640625" style="12"/>
  </cols>
  <sheetData>
    <row r="1" spans="1:11" ht="90" customHeight="1" x14ac:dyDescent="0.2">
      <c r="A1" s="153"/>
      <c r="B1" s="154"/>
      <c r="C1" s="154"/>
      <c r="D1" s="154"/>
      <c r="E1" s="154"/>
      <c r="F1" s="154"/>
      <c r="G1" s="154"/>
      <c r="H1" s="155"/>
    </row>
    <row r="2" spans="1:11" ht="15" customHeight="1" x14ac:dyDescent="0.2">
      <c r="A2" s="170" t="s">
        <v>0</v>
      </c>
      <c r="B2" s="170"/>
      <c r="C2" s="170"/>
      <c r="D2" s="170"/>
      <c r="E2" s="29" t="s">
        <v>1</v>
      </c>
      <c r="F2" s="29" t="s">
        <v>2</v>
      </c>
      <c r="G2" s="29" t="s">
        <v>3</v>
      </c>
      <c r="H2" s="29" t="s">
        <v>4</v>
      </c>
    </row>
    <row r="3" spans="1:11" ht="15" customHeight="1" x14ac:dyDescent="0.2">
      <c r="A3" s="171" t="str">
        <f>'Input A'!D5</f>
        <v>Praktikum Bimbingan dan Konseling Kelompok</v>
      </c>
      <c r="B3" s="171"/>
      <c r="C3" s="171"/>
      <c r="D3" s="171"/>
      <c r="E3" s="54">
        <f>'Input A'!D4</f>
        <v>4201622547</v>
      </c>
      <c r="F3" s="54">
        <f>'Input A'!D7</f>
        <v>3</v>
      </c>
      <c r="G3" s="54">
        <f>'Input A'!D8</f>
        <v>5</v>
      </c>
      <c r="H3" s="55" t="str">
        <f>'Input A'!D9</f>
        <v>14 Februari 2018</v>
      </c>
    </row>
    <row r="4" spans="1:11" ht="32" x14ac:dyDescent="0.2">
      <c r="A4" s="171"/>
      <c r="B4" s="171"/>
      <c r="C4" s="171"/>
      <c r="D4" s="171"/>
      <c r="E4" s="21" t="s">
        <v>35</v>
      </c>
      <c r="F4" s="19" t="s">
        <v>113</v>
      </c>
      <c r="G4" s="196" t="s">
        <v>5</v>
      </c>
      <c r="H4" s="196"/>
    </row>
    <row r="5" spans="1:11" ht="73.5" customHeight="1" x14ac:dyDescent="0.2">
      <c r="A5" s="171"/>
      <c r="B5" s="171"/>
      <c r="C5" s="171"/>
      <c r="D5" s="171"/>
      <c r="E5" s="14"/>
      <c r="F5" s="14"/>
      <c r="G5" s="175"/>
      <c r="H5" s="175"/>
      <c r="K5" s="15"/>
    </row>
    <row r="6" spans="1:11" x14ac:dyDescent="0.2">
      <c r="A6" s="171"/>
      <c r="B6" s="171"/>
      <c r="C6" s="171"/>
      <c r="D6" s="171"/>
      <c r="E6" s="59">
        <f>'Input A'!D11</f>
        <v>0</v>
      </c>
      <c r="F6" s="59">
        <f>'Input A'!D10</f>
        <v>0</v>
      </c>
      <c r="G6" s="197">
        <f>'Input A'!D12</f>
        <v>0</v>
      </c>
      <c r="H6" s="197"/>
    </row>
    <row r="7" spans="1:11" x14ac:dyDescent="0.2">
      <c r="A7" s="171"/>
      <c r="B7" s="171"/>
      <c r="C7" s="171"/>
      <c r="D7" s="171"/>
      <c r="E7" s="16"/>
      <c r="F7" s="16"/>
      <c r="G7" s="156"/>
      <c r="H7" s="157"/>
    </row>
    <row r="8" spans="1:11" ht="15" customHeight="1" x14ac:dyDescent="0.2">
      <c r="A8" s="175"/>
      <c r="B8" s="188" t="s">
        <v>351</v>
      </c>
      <c r="C8" s="188"/>
      <c r="D8" s="188"/>
      <c r="E8" s="188"/>
      <c r="F8" s="188"/>
      <c r="G8" s="188"/>
      <c r="H8" s="189"/>
    </row>
    <row r="9" spans="1:11" ht="15" customHeight="1" x14ac:dyDescent="0.2">
      <c r="A9" s="176"/>
      <c r="B9" s="160" t="s">
        <v>352</v>
      </c>
      <c r="C9" s="160"/>
      <c r="D9" s="160"/>
      <c r="E9" s="160"/>
      <c r="F9" s="160"/>
      <c r="G9" s="160"/>
      <c r="H9" s="161"/>
    </row>
    <row r="10" spans="1:11" ht="15" customHeight="1" x14ac:dyDescent="0.2">
      <c r="A10" s="176"/>
      <c r="B10" s="160" t="s">
        <v>353</v>
      </c>
      <c r="C10" s="160"/>
      <c r="D10" s="160"/>
      <c r="E10" s="160"/>
      <c r="F10" s="160"/>
      <c r="G10" s="160"/>
      <c r="H10" s="161"/>
    </row>
    <row r="11" spans="1:11" ht="15" customHeight="1" x14ac:dyDescent="0.2">
      <c r="A11" s="176"/>
      <c r="B11" s="160" t="s">
        <v>354</v>
      </c>
      <c r="C11" s="160"/>
      <c r="D11" s="160"/>
      <c r="E11" s="160"/>
      <c r="F11" s="160"/>
      <c r="G11" s="160"/>
      <c r="H11" s="161"/>
    </row>
    <row r="12" spans="1:11" ht="15" customHeight="1" x14ac:dyDescent="0.2">
      <c r="A12" s="176"/>
      <c r="B12" s="160" t="s">
        <v>355</v>
      </c>
      <c r="C12" s="160"/>
      <c r="D12" s="160"/>
      <c r="E12" s="160"/>
      <c r="F12" s="160"/>
      <c r="G12" s="160"/>
      <c r="H12" s="161"/>
    </row>
    <row r="13" spans="1:11" ht="15" customHeight="1" x14ac:dyDescent="0.2">
      <c r="A13" s="176"/>
      <c r="B13" s="160" t="s">
        <v>356</v>
      </c>
      <c r="C13" s="160"/>
      <c r="D13" s="160"/>
      <c r="E13" s="160"/>
      <c r="F13" s="160"/>
      <c r="G13" s="160"/>
      <c r="H13" s="161"/>
    </row>
    <row r="14" spans="1:11" ht="15" customHeight="1" x14ac:dyDescent="0.2">
      <c r="A14" s="176"/>
      <c r="B14" s="160" t="s">
        <v>357</v>
      </c>
      <c r="C14" s="160"/>
      <c r="D14" s="160"/>
      <c r="E14" s="160"/>
      <c r="F14" s="160"/>
      <c r="G14" s="160"/>
      <c r="H14" s="161"/>
    </row>
    <row r="15" spans="1:11" ht="15" customHeight="1" x14ac:dyDescent="0.2">
      <c r="A15" s="176"/>
      <c r="B15" s="160" t="s">
        <v>358</v>
      </c>
      <c r="C15" s="160"/>
      <c r="D15" s="160"/>
      <c r="E15" s="160"/>
      <c r="F15" s="160"/>
      <c r="G15" s="160"/>
      <c r="H15" s="161"/>
    </row>
    <row r="16" spans="1:11" ht="15" customHeight="1" x14ac:dyDescent="0.2">
      <c r="A16" s="176"/>
      <c r="B16" s="162" t="s">
        <v>359</v>
      </c>
      <c r="C16" s="162"/>
      <c r="D16" s="162"/>
      <c r="E16" s="162"/>
      <c r="F16" s="162"/>
      <c r="G16" s="162"/>
      <c r="H16" s="163"/>
    </row>
    <row r="17" spans="1:8" ht="15" customHeight="1" x14ac:dyDescent="0.2">
      <c r="A17" s="176"/>
      <c r="B17" s="170" t="s">
        <v>10</v>
      </c>
      <c r="C17" s="170"/>
      <c r="D17" s="170"/>
      <c r="E17" s="170"/>
      <c r="F17" s="170"/>
      <c r="G17" s="170"/>
      <c r="H17" s="170"/>
    </row>
    <row r="18" spans="1:8" ht="15" customHeight="1" x14ac:dyDescent="0.2">
      <c r="A18" s="176"/>
      <c r="B18" s="190" t="s">
        <v>11</v>
      </c>
      <c r="C18" s="190"/>
      <c r="D18" s="190"/>
      <c r="E18" s="187" t="str">
        <f>'Input A'!E23</f>
        <v>Mampu menguasai proses dinamika kelompok</v>
      </c>
      <c r="F18" s="187"/>
      <c r="G18" s="187"/>
      <c r="H18" s="187"/>
    </row>
    <row r="19" spans="1:8" ht="15" customHeight="1" x14ac:dyDescent="0.2">
      <c r="A19" s="176"/>
      <c r="B19" s="190" t="s">
        <v>12</v>
      </c>
      <c r="C19" s="190"/>
      <c r="D19" s="190"/>
      <c r="E19" s="187" t="str">
        <f>'Input A'!E24</f>
        <v>Mampu menguasai proses dan tahapan BK Kelompok</v>
      </c>
      <c r="F19" s="187"/>
      <c r="G19" s="187"/>
      <c r="H19" s="187"/>
    </row>
    <row r="20" spans="1:8" ht="15" customHeight="1" x14ac:dyDescent="0.2">
      <c r="A20" s="176"/>
      <c r="B20" s="190" t="s">
        <v>13</v>
      </c>
      <c r="C20" s="190"/>
      <c r="D20" s="190"/>
      <c r="E20" s="187" t="str">
        <f>'Input A'!E25</f>
        <v xml:space="preserve">Mampu mengaplikasikan teknik-teknik dalam BK Kelompok </v>
      </c>
      <c r="F20" s="187"/>
      <c r="G20" s="187"/>
      <c r="H20" s="187"/>
    </row>
    <row r="21" spans="1:8" ht="15" customHeight="1" x14ac:dyDescent="0.2">
      <c r="A21" s="176"/>
      <c r="B21" s="190" t="s">
        <v>14</v>
      </c>
      <c r="C21" s="190"/>
      <c r="D21" s="190"/>
      <c r="E21" s="187">
        <f>'Input A'!E26</f>
        <v>0</v>
      </c>
      <c r="F21" s="187"/>
      <c r="G21" s="187"/>
      <c r="H21" s="187"/>
    </row>
    <row r="22" spans="1:8" ht="15" customHeight="1" x14ac:dyDescent="0.2">
      <c r="A22" s="177"/>
      <c r="B22" s="190" t="s">
        <v>15</v>
      </c>
      <c r="C22" s="190"/>
      <c r="D22" s="190"/>
      <c r="E22" s="187">
        <f>'Input A'!E27</f>
        <v>0</v>
      </c>
      <c r="F22" s="187"/>
      <c r="G22" s="187"/>
      <c r="H22" s="187"/>
    </row>
    <row r="23" spans="1:8" ht="89.25" customHeight="1" x14ac:dyDescent="0.2">
      <c r="A23" s="6" t="s">
        <v>16</v>
      </c>
      <c r="B23" s="168" t="str">
        <f>'Input A'!D29</f>
        <v>Matakuliah ini memfasilitasi mahasiswa dalam mempraktikkan teknik-teknik BK Kelompok yang telah dipelajari pada matakuliah Bimbingan dan onseling Kelompok</v>
      </c>
      <c r="C23" s="168"/>
      <c r="D23" s="168"/>
      <c r="E23" s="168"/>
      <c r="F23" s="168"/>
      <c r="G23" s="168"/>
      <c r="H23" s="168"/>
    </row>
    <row r="24" spans="1:8" ht="15" customHeight="1" x14ac:dyDescent="0.2">
      <c r="A24" s="169" t="s">
        <v>26</v>
      </c>
      <c r="B24" s="158" t="s">
        <v>95</v>
      </c>
      <c r="C24" s="158"/>
      <c r="D24" s="158"/>
      <c r="E24" s="164" t="str">
        <f>'Input A'!D55</f>
        <v>Orientasi Perkuliahan</v>
      </c>
      <c r="F24" s="164"/>
      <c r="G24" s="164"/>
      <c r="H24" s="165"/>
    </row>
    <row r="25" spans="1:8" ht="15" customHeight="1" x14ac:dyDescent="0.2">
      <c r="A25" s="169"/>
      <c r="B25" s="159" t="s">
        <v>96</v>
      </c>
      <c r="C25" s="159"/>
      <c r="D25" s="159"/>
      <c r="E25" s="166" t="str">
        <f>'Input A'!D56</f>
        <v>Review konsep bimbingan dan konseling kelompok (pengertian,tujuan,komponen,asas)</v>
      </c>
      <c r="F25" s="166"/>
      <c r="G25" s="166"/>
      <c r="H25" s="167"/>
    </row>
    <row r="26" spans="1:8" ht="15" customHeight="1" x14ac:dyDescent="0.2">
      <c r="A26" s="169"/>
      <c r="B26" s="159" t="s">
        <v>97</v>
      </c>
      <c r="C26" s="159"/>
      <c r="D26" s="159"/>
      <c r="E26" s="166" t="s">
        <v>376</v>
      </c>
      <c r="F26" s="166"/>
      <c r="G26" s="166"/>
      <c r="H26" s="167"/>
    </row>
    <row r="27" spans="1:8" ht="15" customHeight="1" x14ac:dyDescent="0.2">
      <c r="A27" s="169"/>
      <c r="B27" s="159" t="s">
        <v>98</v>
      </c>
      <c r="C27" s="159"/>
      <c r="D27" s="159"/>
      <c r="E27" s="166" t="s">
        <v>375</v>
      </c>
      <c r="F27" s="166"/>
      <c r="G27" s="166"/>
      <c r="H27" s="167"/>
    </row>
    <row r="28" spans="1:8" ht="15" customHeight="1" x14ac:dyDescent="0.2">
      <c r="A28" s="169"/>
      <c r="B28" s="159" t="s">
        <v>99</v>
      </c>
      <c r="C28" s="159"/>
      <c r="D28" s="159"/>
      <c r="E28" s="166" t="str">
        <f>'Input A'!D59</f>
        <v>Praktek bimbingan kelompok (bermain peran, sosiodrama)</v>
      </c>
      <c r="F28" s="166"/>
      <c r="G28" s="166"/>
      <c r="H28" s="167"/>
    </row>
    <row r="29" spans="1:8" ht="15" customHeight="1" x14ac:dyDescent="0.2">
      <c r="A29" s="169"/>
      <c r="B29" s="159" t="s">
        <v>100</v>
      </c>
      <c r="C29" s="159"/>
      <c r="D29" s="159"/>
      <c r="E29" s="166" t="str">
        <f>'Input A'!D60</f>
        <v xml:space="preserve">Praktek bimbingan kelompok (home room program) </v>
      </c>
      <c r="F29" s="166"/>
      <c r="G29" s="166"/>
      <c r="H29" s="167"/>
    </row>
    <row r="30" spans="1:8" ht="15" customHeight="1" x14ac:dyDescent="0.2">
      <c r="A30" s="169"/>
      <c r="B30" s="159" t="s">
        <v>101</v>
      </c>
      <c r="C30" s="159"/>
      <c r="D30" s="159"/>
      <c r="E30" s="166" t="str">
        <f>'Input A'!D61</f>
        <v>Praktek bimbingan kelompok (bermain peran, psikodrama)</v>
      </c>
      <c r="F30" s="166"/>
      <c r="G30" s="166"/>
      <c r="H30" s="167"/>
    </row>
    <row r="31" spans="1:8" ht="15" customHeight="1" x14ac:dyDescent="0.2">
      <c r="A31" s="169"/>
      <c r="B31" s="159" t="s">
        <v>102</v>
      </c>
      <c r="C31" s="159"/>
      <c r="D31" s="159"/>
      <c r="E31" s="159" t="str">
        <f>'Input A'!D62</f>
        <v>Ujian Tengah Semester (UTS)</v>
      </c>
      <c r="F31" s="159"/>
      <c r="G31" s="159"/>
      <c r="H31" s="192"/>
    </row>
    <row r="32" spans="1:8" ht="15" customHeight="1" x14ac:dyDescent="0.2">
      <c r="A32" s="169"/>
      <c r="B32" s="159" t="s">
        <v>103</v>
      </c>
      <c r="C32" s="159"/>
      <c r="D32" s="159"/>
      <c r="E32" s="166" t="s">
        <v>382</v>
      </c>
      <c r="F32" s="166"/>
      <c r="G32" s="166"/>
      <c r="H32" s="167"/>
    </row>
    <row r="33" spans="1:10" ht="15" customHeight="1" x14ac:dyDescent="0.2">
      <c r="A33" s="169"/>
      <c r="B33" s="159" t="s">
        <v>104</v>
      </c>
      <c r="C33" s="159"/>
      <c r="D33" s="159"/>
      <c r="E33" s="166" t="str">
        <f>'Input A'!D64</f>
        <v>Praktek konseling kelompok (pendekatan psikoanalisis)</v>
      </c>
      <c r="F33" s="166"/>
      <c r="G33" s="166"/>
      <c r="H33" s="167"/>
      <c r="J33" s="15"/>
    </row>
    <row r="34" spans="1:10" ht="15" customHeight="1" x14ac:dyDescent="0.2">
      <c r="A34" s="169"/>
      <c r="B34" s="31" t="s">
        <v>105</v>
      </c>
      <c r="C34" s="31"/>
      <c r="D34" s="31"/>
      <c r="E34" s="166" t="str">
        <f>'Input A'!D65</f>
        <v>Praktek konseling kelompok (pendekatan rasional emotif)</v>
      </c>
      <c r="F34" s="166"/>
      <c r="G34" s="166"/>
      <c r="H34" s="167"/>
    </row>
    <row r="35" spans="1:10" ht="15" customHeight="1" x14ac:dyDescent="0.2">
      <c r="A35" s="169"/>
      <c r="B35" s="31" t="s">
        <v>106</v>
      </c>
      <c r="C35" s="31"/>
      <c r="D35" s="31"/>
      <c r="E35" s="166" t="str">
        <f>'Input A'!D66</f>
        <v>Praktek konseling kelompok (pendekatan client centered)</v>
      </c>
      <c r="F35" s="166"/>
      <c r="G35" s="166"/>
      <c r="H35" s="167"/>
    </row>
    <row r="36" spans="1:10" ht="15" customHeight="1" x14ac:dyDescent="0.2">
      <c r="A36" s="169"/>
      <c r="B36" s="31" t="s">
        <v>107</v>
      </c>
      <c r="C36" s="31"/>
      <c r="D36" s="31"/>
      <c r="E36" s="166" t="str">
        <f>'Input A'!D67</f>
        <v>Praktek konseling kelompok (pendekatan analisis transaksional)</v>
      </c>
      <c r="F36" s="166"/>
      <c r="G36" s="166"/>
      <c r="H36" s="167"/>
    </row>
    <row r="37" spans="1:10" ht="15" customHeight="1" x14ac:dyDescent="0.2">
      <c r="A37" s="169"/>
      <c r="B37" s="31" t="s">
        <v>108</v>
      </c>
      <c r="C37" s="31"/>
      <c r="D37" s="31"/>
      <c r="E37" s="166" t="str">
        <f>'Input A'!D68</f>
        <v>Praktek konseling kelompok (pendekatan behavioral)</v>
      </c>
      <c r="F37" s="166"/>
      <c r="G37" s="166"/>
      <c r="H37" s="167"/>
    </row>
    <row r="38" spans="1:10" ht="15" customHeight="1" x14ac:dyDescent="0.2">
      <c r="A38" s="169"/>
      <c r="B38" s="159" t="s">
        <v>109</v>
      </c>
      <c r="C38" s="159"/>
      <c r="D38" s="159"/>
      <c r="E38" s="166" t="str">
        <f>'Input A'!D69</f>
        <v>review perkuliahan</v>
      </c>
      <c r="F38" s="166"/>
      <c r="G38" s="166"/>
      <c r="H38" s="167"/>
    </row>
    <row r="39" spans="1:10" ht="15" customHeight="1" x14ac:dyDescent="0.2">
      <c r="A39" s="169"/>
      <c r="B39" s="159" t="s">
        <v>110</v>
      </c>
      <c r="C39" s="159"/>
      <c r="D39" s="159"/>
      <c r="E39" s="159" t="str">
        <f>'Input A'!D70</f>
        <v>Ujian Akhir Semester (UAS)</v>
      </c>
      <c r="F39" s="159"/>
      <c r="G39" s="159"/>
      <c r="H39" s="192"/>
    </row>
    <row r="40" spans="1:10" ht="21" customHeight="1" x14ac:dyDescent="0.2">
      <c r="A40" s="172" t="s">
        <v>17</v>
      </c>
      <c r="B40" s="183" t="s">
        <v>18</v>
      </c>
      <c r="C40" s="184"/>
      <c r="D40" s="184"/>
      <c r="E40" s="184"/>
      <c r="F40" s="184"/>
      <c r="G40" s="184"/>
      <c r="H40" s="185"/>
    </row>
    <row r="41" spans="1:10" ht="15" customHeight="1" x14ac:dyDescent="0.2">
      <c r="A41" s="173"/>
      <c r="B41" s="178" t="str">
        <f>'Input A'!D79</f>
        <v>Rusmana, Nandang. (2009). Bimbingan dan Konseling Kelompok di Sekolah: Metode, Teknik, dan Aplikasi. Bandung: Rizqi Press.</v>
      </c>
      <c r="C41" s="178"/>
      <c r="D41" s="178"/>
      <c r="E41" s="178"/>
      <c r="F41" s="178"/>
      <c r="G41" s="178"/>
      <c r="H41" s="178"/>
    </row>
    <row r="42" spans="1:10" ht="15" customHeight="1" x14ac:dyDescent="0.2">
      <c r="A42" s="173"/>
      <c r="B42" s="178">
        <f>'Input A'!D80</f>
        <v>0</v>
      </c>
      <c r="C42" s="178"/>
      <c r="D42" s="178"/>
      <c r="E42" s="178"/>
      <c r="F42" s="178"/>
      <c r="G42" s="178"/>
      <c r="H42" s="178"/>
    </row>
    <row r="43" spans="1:10" ht="15" customHeight="1" x14ac:dyDescent="0.2">
      <c r="A43" s="173"/>
      <c r="B43" s="178">
        <f>'Input A'!D81</f>
        <v>0</v>
      </c>
      <c r="C43" s="178"/>
      <c r="D43" s="178"/>
      <c r="E43" s="178"/>
      <c r="F43" s="178"/>
      <c r="G43" s="178"/>
      <c r="H43" s="178"/>
    </row>
    <row r="44" spans="1:10" ht="21" customHeight="1" x14ac:dyDescent="0.2">
      <c r="A44" s="173"/>
      <c r="B44" s="183" t="s">
        <v>19</v>
      </c>
      <c r="C44" s="184"/>
      <c r="D44" s="184"/>
      <c r="E44" s="184"/>
      <c r="F44" s="184"/>
      <c r="G44" s="184"/>
      <c r="H44" s="185"/>
    </row>
    <row r="45" spans="1:10" ht="15" customHeight="1" x14ac:dyDescent="0.2">
      <c r="A45" s="173"/>
      <c r="B45" s="178" t="str">
        <f>'Input A'!D83</f>
        <v>Hartinah, Sitti. (2009). Konsep Dasar Bimbingan Kelompok. Bandung: Refika Aditama.</v>
      </c>
      <c r="C45" s="178"/>
      <c r="D45" s="178"/>
      <c r="E45" s="178"/>
      <c r="F45" s="178"/>
      <c r="G45" s="178"/>
      <c r="H45" s="178"/>
    </row>
    <row r="46" spans="1:10" ht="15" customHeight="1" x14ac:dyDescent="0.2">
      <c r="A46" s="173"/>
      <c r="B46" s="178" t="str">
        <f>'Input A'!D84</f>
        <v>Jacobs, Ed E. dkk. (2012). Group Counseling: Strategies and Skills. 7th Edition. Belmont, CA: Brook/Cole-Cengage Learning.</v>
      </c>
      <c r="C46" s="178"/>
      <c r="D46" s="178"/>
      <c r="E46" s="178"/>
      <c r="F46" s="178"/>
      <c r="G46" s="178"/>
      <c r="H46" s="178"/>
    </row>
    <row r="47" spans="1:10" ht="15" customHeight="1" x14ac:dyDescent="0.2">
      <c r="A47" s="173"/>
      <c r="B47" s="178" t="str">
        <f>'Input A'!D85</f>
        <v>Corey, M.S., Corey, G., dan Corey, C. (2010). Groups: Process and Practice. 8th Edition. Belmont, CA: Brook/Cole-Cengage Learning.</v>
      </c>
      <c r="C47" s="178"/>
      <c r="D47" s="178"/>
      <c r="E47" s="178"/>
      <c r="F47" s="178"/>
      <c r="G47" s="178"/>
      <c r="H47" s="178"/>
    </row>
    <row r="48" spans="1:10" ht="15" customHeight="1" x14ac:dyDescent="0.2">
      <c r="A48" s="173"/>
      <c r="B48" s="178" t="str">
        <f>'Input A'!D86</f>
        <v>Forsyth, Donelson R. (2010). Group Dynamics. 5th Edition. Belmont, CA: Wadsworth, Cengage Learning.</v>
      </c>
      <c r="C48" s="178"/>
      <c r="D48" s="178"/>
      <c r="E48" s="178"/>
      <c r="F48" s="178"/>
      <c r="G48" s="178"/>
      <c r="H48" s="178"/>
    </row>
    <row r="49" spans="1:8" ht="15" customHeight="1" x14ac:dyDescent="0.2">
      <c r="A49" s="173"/>
      <c r="B49" s="178">
        <f>'Input A'!D87</f>
        <v>0</v>
      </c>
      <c r="C49" s="178"/>
      <c r="D49" s="178"/>
      <c r="E49" s="178"/>
      <c r="F49" s="178"/>
      <c r="G49" s="178"/>
      <c r="H49" s="178"/>
    </row>
    <row r="50" spans="1:8" ht="15" customHeight="1" x14ac:dyDescent="0.2">
      <c r="A50" s="173"/>
      <c r="B50" s="178">
        <f>'Input A'!D88</f>
        <v>0</v>
      </c>
      <c r="C50" s="178"/>
      <c r="D50" s="178"/>
      <c r="E50" s="178"/>
      <c r="F50" s="178"/>
      <c r="G50" s="178"/>
      <c r="H50" s="178"/>
    </row>
    <row r="51" spans="1:8" ht="15" customHeight="1" x14ac:dyDescent="0.2">
      <c r="A51" s="174"/>
      <c r="B51" s="178">
        <f>'Input A'!D89</f>
        <v>0</v>
      </c>
      <c r="C51" s="178"/>
      <c r="D51" s="178"/>
      <c r="E51" s="178"/>
      <c r="F51" s="178"/>
      <c r="G51" s="178"/>
      <c r="H51" s="178"/>
    </row>
    <row r="52" spans="1:8" ht="15.75" customHeight="1" x14ac:dyDescent="0.2">
      <c r="A52" s="191" t="s">
        <v>20</v>
      </c>
      <c r="B52" s="183" t="s">
        <v>21</v>
      </c>
      <c r="C52" s="184"/>
      <c r="D52" s="184"/>
      <c r="E52" s="185"/>
      <c r="F52" s="183" t="s">
        <v>22</v>
      </c>
      <c r="G52" s="184"/>
      <c r="H52" s="185"/>
    </row>
    <row r="53" spans="1:8" ht="15.75" customHeight="1" x14ac:dyDescent="0.2">
      <c r="A53" s="191"/>
      <c r="B53" s="186" t="str">
        <f>'Input A'!D92</f>
        <v>MS. Power Point</v>
      </c>
      <c r="C53" s="186"/>
      <c r="D53" s="186"/>
      <c r="E53" s="186"/>
      <c r="F53" s="193" t="str">
        <f>'Input A'!D96</f>
        <v>Notebook</v>
      </c>
      <c r="G53" s="194"/>
      <c r="H53" s="195"/>
    </row>
    <row r="54" spans="1:8" ht="15.75" customHeight="1" x14ac:dyDescent="0.2">
      <c r="A54" s="191"/>
      <c r="B54" s="186">
        <f>'Input A'!D93</f>
        <v>0</v>
      </c>
      <c r="C54" s="186"/>
      <c r="D54" s="186"/>
      <c r="E54" s="186"/>
      <c r="F54" s="193" t="str">
        <f>'Input A'!D97</f>
        <v>Proyektor</v>
      </c>
      <c r="G54" s="194"/>
      <c r="H54" s="195"/>
    </row>
    <row r="55" spans="1:8" ht="15.75" customHeight="1" x14ac:dyDescent="0.2">
      <c r="A55" s="191"/>
      <c r="B55" s="186">
        <f>'Input A'!D94</f>
        <v>0</v>
      </c>
      <c r="C55" s="186"/>
      <c r="D55" s="186"/>
      <c r="E55" s="186"/>
      <c r="F55" s="180">
        <f>'Input A'!D98</f>
        <v>0</v>
      </c>
      <c r="G55" s="181"/>
      <c r="H55" s="182"/>
    </row>
    <row r="56" spans="1:8" ht="25.5" customHeight="1" x14ac:dyDescent="0.2">
      <c r="A56" s="13" t="s">
        <v>112</v>
      </c>
      <c r="B56" s="179">
        <f>'Input A'!D100</f>
        <v>0</v>
      </c>
      <c r="C56" s="179"/>
      <c r="D56" s="179"/>
      <c r="E56" s="179"/>
      <c r="F56" s="179"/>
      <c r="G56" s="179"/>
      <c r="H56" s="179"/>
    </row>
    <row r="57" spans="1:8" ht="16" x14ac:dyDescent="0.2">
      <c r="A57" s="17" t="s">
        <v>111</v>
      </c>
      <c r="B57" s="171" t="str">
        <f>'Input A'!D102</f>
        <v xml:space="preserve">Pengantar BK, Teknik BK BK Kelompok </v>
      </c>
      <c r="C57" s="171"/>
      <c r="D57" s="171"/>
      <c r="E57" s="171"/>
      <c r="F57" s="171"/>
      <c r="G57" s="171"/>
      <c r="H57" s="171"/>
    </row>
  </sheetData>
  <sheetProtection formatCells="0" formatColumns="0" formatRows="0" insertColumns="0" insertRows="0" insertHyperlinks="0" deleteColumns="0" deleteRows="0" sort="0" autoFilter="0" pivotTables="0"/>
  <mergeCells count="82">
    <mergeCell ref="A3:D7"/>
    <mergeCell ref="G4:H4"/>
    <mergeCell ref="G5:H5"/>
    <mergeCell ref="B18:D18"/>
    <mergeCell ref="G6:H6"/>
    <mergeCell ref="E18:H18"/>
    <mergeCell ref="B55:E55"/>
    <mergeCell ref="A52:A55"/>
    <mergeCell ref="E29:H29"/>
    <mergeCell ref="E30:H30"/>
    <mergeCell ref="E31:H31"/>
    <mergeCell ref="F52:H52"/>
    <mergeCell ref="B51:H51"/>
    <mergeCell ref="E39:H39"/>
    <mergeCell ref="B46:H46"/>
    <mergeCell ref="B54:E54"/>
    <mergeCell ref="F54:H54"/>
    <mergeCell ref="E33:H33"/>
    <mergeCell ref="E34:H34"/>
    <mergeCell ref="B39:D39"/>
    <mergeCell ref="F53:H53"/>
    <mergeCell ref="E22:H22"/>
    <mergeCell ref="B22:D22"/>
    <mergeCell ref="E21:H21"/>
    <mergeCell ref="E26:H26"/>
    <mergeCell ref="B21:D21"/>
    <mergeCell ref="E19:H19"/>
    <mergeCell ref="B8:H8"/>
    <mergeCell ref="B17:H17"/>
    <mergeCell ref="B19:D19"/>
    <mergeCell ref="B20:D20"/>
    <mergeCell ref="E20:H20"/>
    <mergeCell ref="B14:H14"/>
    <mergeCell ref="B15:H15"/>
    <mergeCell ref="B56:H56"/>
    <mergeCell ref="F55:H55"/>
    <mergeCell ref="B52:E52"/>
    <mergeCell ref="B27:D27"/>
    <mergeCell ref="B40:H40"/>
    <mergeCell ref="B44:H44"/>
    <mergeCell ref="B28:D28"/>
    <mergeCell ref="B29:D29"/>
    <mergeCell ref="B30:D30"/>
    <mergeCell ref="B32:D32"/>
    <mergeCell ref="B50:H50"/>
    <mergeCell ref="E28:H28"/>
    <mergeCell ref="E27:H27"/>
    <mergeCell ref="E35:H35"/>
    <mergeCell ref="E32:H32"/>
    <mergeCell ref="B53:E53"/>
    <mergeCell ref="B57:H57"/>
    <mergeCell ref="A40:A51"/>
    <mergeCell ref="A8:A22"/>
    <mergeCell ref="B42:H42"/>
    <mergeCell ref="B43:H43"/>
    <mergeCell ref="B45:H45"/>
    <mergeCell ref="B47:H47"/>
    <mergeCell ref="B48:H48"/>
    <mergeCell ref="B49:H49"/>
    <mergeCell ref="B41:H41"/>
    <mergeCell ref="B38:D38"/>
    <mergeCell ref="B33:D33"/>
    <mergeCell ref="B31:D31"/>
    <mergeCell ref="E36:H36"/>
    <mergeCell ref="E37:H37"/>
    <mergeCell ref="E38:H38"/>
    <mergeCell ref="A1:H1"/>
    <mergeCell ref="G7:H7"/>
    <mergeCell ref="B24:D24"/>
    <mergeCell ref="B25:D25"/>
    <mergeCell ref="B26:D26"/>
    <mergeCell ref="B9:H9"/>
    <mergeCell ref="B10:H10"/>
    <mergeCell ref="B11:H11"/>
    <mergeCell ref="B12:H12"/>
    <mergeCell ref="B13:H13"/>
    <mergeCell ref="B16:H16"/>
    <mergeCell ref="E24:H24"/>
    <mergeCell ref="E25:H25"/>
    <mergeCell ref="B23:H23"/>
    <mergeCell ref="A24:A39"/>
    <mergeCell ref="A2:D2"/>
  </mergeCells>
  <pageMargins left="0.59055118110236227" right="0.59055118110236227" top="0.98425196850393704" bottom="0.39370078740157483" header="0.31496062992125984" footer="0.31496062992125984"/>
  <pageSetup paperSize="9" scale="87" fitToHeight="2" orientation="landscape" r:id="rId1"/>
  <rowBreaks count="1" manualBreakCount="1">
    <brk id="2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9"/>
  <sheetViews>
    <sheetView view="pageBreakPreview" zoomScale="85" zoomScaleNormal="100" zoomScaleSheetLayoutView="85" workbookViewId="0">
      <selection activeCell="C4" sqref="C4"/>
    </sheetView>
  </sheetViews>
  <sheetFormatPr baseColWidth="10" defaultColWidth="8.83203125" defaultRowHeight="15" x14ac:dyDescent="0.2"/>
  <cols>
    <col min="1" max="1" width="9.1640625" style="3"/>
    <col min="2" max="3" width="27.6640625" customWidth="1"/>
    <col min="4" max="4" width="18.83203125" customWidth="1"/>
    <col min="6" max="6" width="18" customWidth="1"/>
    <col min="7" max="8" width="24" customWidth="1"/>
    <col min="9" max="9" width="15" customWidth="1"/>
  </cols>
  <sheetData>
    <row r="1" spans="1:9" x14ac:dyDescent="0.2">
      <c r="A1" s="200" t="s">
        <v>25</v>
      </c>
      <c r="B1" s="200" t="s">
        <v>50</v>
      </c>
      <c r="C1" s="200" t="s">
        <v>27</v>
      </c>
      <c r="D1" s="200" t="s">
        <v>28</v>
      </c>
      <c r="E1" s="200" t="s">
        <v>29</v>
      </c>
      <c r="F1" s="200" t="s">
        <v>30</v>
      </c>
      <c r="G1" s="199" t="s">
        <v>34</v>
      </c>
      <c r="H1" s="199"/>
      <c r="I1" s="199"/>
    </row>
    <row r="2" spans="1:9" s="5" customFormat="1" ht="16" x14ac:dyDescent="0.2">
      <c r="A2" s="200"/>
      <c r="B2" s="200"/>
      <c r="C2" s="200"/>
      <c r="D2" s="200"/>
      <c r="E2" s="200"/>
      <c r="F2" s="200"/>
      <c r="G2" s="19" t="s">
        <v>31</v>
      </c>
      <c r="H2" s="19" t="s">
        <v>32</v>
      </c>
      <c r="I2" s="19" t="s">
        <v>33</v>
      </c>
    </row>
    <row r="3" spans="1:9" x14ac:dyDescent="0.2">
      <c r="A3" s="20" t="s">
        <v>36</v>
      </c>
      <c r="B3" s="20" t="s">
        <v>37</v>
      </c>
      <c r="C3" s="20" t="s">
        <v>38</v>
      </c>
      <c r="D3" s="20" t="s">
        <v>39</v>
      </c>
      <c r="E3" s="20" t="s">
        <v>40</v>
      </c>
      <c r="F3" s="20" t="s">
        <v>41</v>
      </c>
      <c r="G3" s="20" t="s">
        <v>42</v>
      </c>
      <c r="H3" s="20" t="s">
        <v>43</v>
      </c>
      <c r="I3" s="20" t="s">
        <v>44</v>
      </c>
    </row>
    <row r="4" spans="1:9" ht="112.5" customHeight="1" x14ac:dyDescent="0.2">
      <c r="A4" s="11">
        <v>1</v>
      </c>
      <c r="B4" s="60" t="str">
        <f>CONCATENATE('Input B'!C4, " ", 'Input B'!D4)</f>
        <v>Mahasiswa mampu memahami orientasi perkuliahan</v>
      </c>
      <c r="C4" s="22" t="str">
        <f>'Input B'!E4</f>
        <v>Orientasi Perkuliahan</v>
      </c>
      <c r="D4" s="46" t="str">
        <f>CONCATENATE('Input B'!F4, CHAR(10), 'Input B'!G4)</f>
        <v>Ceramah
Tanya jawab</v>
      </c>
      <c r="E4" s="22" t="str">
        <f>CONCATENATE('Input B'!H4, "x", "(",'Input B'!I4, "x", 'Input B'!J4, ")")</f>
        <v>1x(3x50")</v>
      </c>
      <c r="F4" s="22" t="str">
        <f>CONCATENATE('Input B'!K4, CHAR(10), 'Input B'!L4)</f>
        <v>Mengkaji
Menyimpulkan</v>
      </c>
      <c r="G4" s="46" t="str">
        <f>CONCATENATE('Input B'!M4, CHAR(10), 'Input B'!N4)</f>
        <v>Mind mapping
Resume</v>
      </c>
      <c r="H4" s="22" t="str">
        <f>'Input B'!O4</f>
        <v>Ketepatan dalam menjelaskan</v>
      </c>
      <c r="I4" s="61">
        <f>'Input B'!P4</f>
        <v>0</v>
      </c>
    </row>
    <row r="5" spans="1:9" ht="112.5" customHeight="1" x14ac:dyDescent="0.2">
      <c r="A5" s="11">
        <v>2</v>
      </c>
      <c r="B5" s="60" t="str">
        <f>CONCATENATE('Input B'!C5, " ", 'Input B'!D5)</f>
        <v>Mahasiswa mampu menjelaskan review konsep bimbingan dan konseling kelompok (pengertian,tujuan,komponen,asas)</v>
      </c>
      <c r="C5" s="22" t="str">
        <f>'Input B'!E5</f>
        <v>Review konsep bimbingan dan konseling kelompok (pengertian,tujuan,komponen,asas)</v>
      </c>
      <c r="D5" s="46" t="str">
        <f>CONCATENATE('Input B'!F5, CHAR(10), 'Input B'!G5)</f>
        <v>Ceramah
Tanya jawab</v>
      </c>
      <c r="E5" s="22" t="str">
        <f>CONCATENATE('Input B'!H5, "x", "(",'Input B'!I5, "x", 'Input B'!J5, ")")</f>
        <v>1x(3x50")</v>
      </c>
      <c r="F5" s="22" t="str">
        <f>CONCATENATE('Input B'!K5, CHAR(10), 'Input B'!L5)</f>
        <v>Mengkaji
Menyimpulkan</v>
      </c>
      <c r="G5" s="46" t="str">
        <f>CONCATENATE('Input B'!M5, CHAR(10), 'Input B'!N5)</f>
        <v>Mind mapping
Resume</v>
      </c>
      <c r="H5" s="22" t="str">
        <f>'Input B'!O5</f>
        <v>Ketepatan dalam menjelaskan</v>
      </c>
      <c r="I5" s="61">
        <f>'Input B'!P5</f>
        <v>3.8461538461538463</v>
      </c>
    </row>
    <row r="6" spans="1:9" ht="112.5" customHeight="1" x14ac:dyDescent="0.2">
      <c r="A6" s="11">
        <v>3</v>
      </c>
      <c r="B6" s="60" t="e">
        <f>CONCATENATE('Input B'!C6, " ", 'Input B'!D6)</f>
        <v>#REF!</v>
      </c>
      <c r="C6" s="22" t="e">
        <f>'Input B'!E6</f>
        <v>#REF!</v>
      </c>
      <c r="D6" s="46" t="str">
        <f>CONCATENATE('Input B'!F6, CHAR(10), 'Input B'!G6)</f>
        <v>Ceramah
Tanya jawab</v>
      </c>
      <c r="E6" s="22" t="str">
        <f>CONCATENATE('Input B'!H6, "x", "(",'Input B'!I6, "x", 'Input B'!J6, ")")</f>
        <v>1x(3x50")</v>
      </c>
      <c r="F6" s="22" t="str">
        <f>CONCATENATE('Input B'!K6, CHAR(10), 'Input B'!L6)</f>
        <v>Mengkaji
Menyimpulkan</v>
      </c>
      <c r="G6" s="46" t="str">
        <f>CONCATENATE('Input B'!M6, CHAR(10), 'Input B'!N6)</f>
        <v>Mind mapping
Resume</v>
      </c>
      <c r="H6" s="22" t="str">
        <f>'Input B'!O6</f>
        <v>Ketepatan dalam menjelaskan</v>
      </c>
      <c r="I6" s="61">
        <f>'Input B'!P6</f>
        <v>3.8461538461538463</v>
      </c>
    </row>
    <row r="7" spans="1:9" ht="112.5" customHeight="1" x14ac:dyDescent="0.2">
      <c r="A7" s="11">
        <v>4</v>
      </c>
      <c r="B7" s="60" t="str">
        <f>CONCATENATE('Input B'!C7, " ", 'Input B'!D7)</f>
        <v>Mahasiswa mampu menjelaskan praktek bimbingan kelompok (diskusi kelompok, topik tugas)</v>
      </c>
      <c r="C7" s="22" t="str">
        <f>'Input B'!E7</f>
        <v>Praktek bimbingan kelompok (diskusi kelompok, topik tugas)</v>
      </c>
      <c r="D7" s="46" t="str">
        <f>CONCATENATE('Input B'!F7, CHAR(10), 'Input B'!G7)</f>
        <v>Ceramah
Tanya jawab</v>
      </c>
      <c r="E7" s="22" t="str">
        <f>CONCATENATE('Input B'!H7, "x", "(",'Input B'!I7, "x", 'Input B'!J7, ")")</f>
        <v>1x(3x50")</v>
      </c>
      <c r="F7" s="22" t="str">
        <f>CONCATENATE('Input B'!K7, CHAR(10), 'Input B'!L7)</f>
        <v>Mengkaji
Menyimpulkan</v>
      </c>
      <c r="G7" s="46" t="str">
        <f>CONCATENATE('Input B'!M7, CHAR(10), 'Input B'!N7)</f>
        <v>Mind mapping
Resume</v>
      </c>
      <c r="H7" s="22" t="str">
        <f>'Input B'!O7</f>
        <v>Ketepatan dalam menjelaskan</v>
      </c>
      <c r="I7" s="61">
        <f>'Input B'!P7</f>
        <v>3.8461538461538463</v>
      </c>
    </row>
    <row r="8" spans="1:9" ht="112.5" customHeight="1" x14ac:dyDescent="0.2">
      <c r="A8" s="11">
        <v>5</v>
      </c>
      <c r="B8" s="60" t="str">
        <f>CONCATENATE('Input B'!C8, " ", 'Input B'!D8)</f>
        <v>Mahasiswa mampu menjelaskan praktek bimbingan kelompok (bermain peran, sosiodrama)</v>
      </c>
      <c r="C8" s="22" t="str">
        <f>'Input B'!E8</f>
        <v>Praktek bimbingan kelompok (bermain peran, sosiodrama)</v>
      </c>
      <c r="D8" s="46" t="str">
        <f>CONCATENATE('Input B'!F8, CHAR(10), 'Input B'!G8)</f>
        <v>Ceramah
Tanya jawab</v>
      </c>
      <c r="E8" s="22" t="str">
        <f>CONCATENATE('Input B'!H8, "x", "(",'Input B'!I8, "x", 'Input B'!J8, ")")</f>
        <v>1x(3x50")</v>
      </c>
      <c r="F8" s="22" t="str">
        <f>CONCATENATE('Input B'!K8, CHAR(10), 'Input B'!L8)</f>
        <v>Mengkaji
Menyimpulkan</v>
      </c>
      <c r="G8" s="46" t="str">
        <f>CONCATENATE('Input B'!M8, CHAR(10), 'Input B'!N8)</f>
        <v>Mind mapping
Resume</v>
      </c>
      <c r="H8" s="22" t="str">
        <f>'Input B'!O8</f>
        <v>Ketepatan dalam menjelaskan</v>
      </c>
      <c r="I8" s="61">
        <f>'Input B'!P8</f>
        <v>3.8461538461538463</v>
      </c>
    </row>
    <row r="9" spans="1:9" ht="112.5" customHeight="1" x14ac:dyDescent="0.2">
      <c r="A9" s="11">
        <v>6</v>
      </c>
      <c r="B9" s="60" t="str">
        <f>CONCATENATE('Input B'!C9, " ", 'Input B'!D9)</f>
        <v xml:space="preserve">Mahasiswa mampu mencontohkan praktek bimbingan kelompok (home room program) </v>
      </c>
      <c r="C9" s="22" t="str">
        <f>'Input B'!E9</f>
        <v xml:space="preserve">Praktek bimbingan kelompok (home room program) </v>
      </c>
      <c r="D9" s="46" t="str">
        <f>CONCATENATE('Input B'!F9, CHAR(10), 'Input B'!G9)</f>
        <v>Diskusi kelompok
Role playing</v>
      </c>
      <c r="E9" s="22" t="str">
        <f>CONCATENATE('Input B'!H9, "x", "(",'Input B'!I9, "x", 'Input B'!J9, ")")</f>
        <v>1x(3x50")</v>
      </c>
      <c r="F9" s="22" t="str">
        <f>CONCATENATE('Input B'!K9, CHAR(10), 'Input B'!L9)</f>
        <v xml:space="preserve">Mempraktikkan
Mempresentasikan </v>
      </c>
      <c r="G9" s="46" t="str">
        <f>CONCATENATE('Input B'!M9, CHAR(10), 'Input B'!N9)</f>
        <v>Presentasi
Praktik</v>
      </c>
      <c r="H9" s="22" t="str">
        <f>'Input B'!O9</f>
        <v>Kesesuaian dalam mempraktikkan</v>
      </c>
      <c r="I9" s="61">
        <f>'Input B'!P9</f>
        <v>3.8461538461538463</v>
      </c>
    </row>
    <row r="10" spans="1:9" ht="112.5" customHeight="1" x14ac:dyDescent="0.2">
      <c r="A10" s="11">
        <v>7</v>
      </c>
      <c r="B10" s="60" t="str">
        <f>CONCATENATE('Input B'!C10, " ", 'Input B'!D10)</f>
        <v>Mahasiswa mampu mencontohkan praktek bimbingan kelompok (bermain peran, psikodrama)</v>
      </c>
      <c r="C10" s="22" t="str">
        <f>'Input B'!E10</f>
        <v>Praktek bimbingan kelompok (bermain peran, psikodrama)</v>
      </c>
      <c r="D10" s="46" t="str">
        <f>CONCATENATE('Input B'!F10, CHAR(10), 'Input B'!G10)</f>
        <v>Diskusi kelompok
Role playing</v>
      </c>
      <c r="E10" s="22" t="str">
        <f>CONCATENATE('Input B'!H10, "x", "(",'Input B'!I10, "x", 'Input B'!J10, ")")</f>
        <v>1x(3x50")</v>
      </c>
      <c r="F10" s="22" t="str">
        <f>CONCATENATE('Input B'!K10, CHAR(10), 'Input B'!L10)</f>
        <v xml:space="preserve">Mempraktikkan
Mempresentasikan </v>
      </c>
      <c r="G10" s="46" t="str">
        <f>CONCATENATE('Input B'!M10, CHAR(10), 'Input B'!N10)</f>
        <v>Presentasi
Praktik</v>
      </c>
      <c r="H10" s="22" t="str">
        <f>'Input B'!O10</f>
        <v>Kesesuaian dalam mempraktikkan</v>
      </c>
      <c r="I10" s="61">
        <f>'Input B'!P10</f>
        <v>3.8461538461538463</v>
      </c>
    </row>
    <row r="11" spans="1:9" ht="29.25" customHeight="1" x14ac:dyDescent="0.2">
      <c r="A11" s="11">
        <v>8</v>
      </c>
      <c r="B11" s="198" t="s">
        <v>48</v>
      </c>
      <c r="C11" s="198"/>
      <c r="D11" s="198"/>
      <c r="E11" s="198"/>
      <c r="F11" s="198"/>
      <c r="G11" s="198"/>
      <c r="H11" s="198"/>
      <c r="I11" s="61">
        <f>'Input B'!P11</f>
        <v>20</v>
      </c>
    </row>
    <row r="12" spans="1:9" ht="112.5" customHeight="1" x14ac:dyDescent="0.2">
      <c r="A12" s="11">
        <v>9</v>
      </c>
      <c r="B12" s="60" t="e">
        <f>CONCATENATE('Input B'!C12, " ", 'Input B'!D12)</f>
        <v>#REF!</v>
      </c>
      <c r="C12" s="22" t="e">
        <f>'Input B'!E12</f>
        <v>#REF!</v>
      </c>
      <c r="D12" s="46" t="str">
        <f>CONCATENATE('Input B'!F12, CHAR(10), 'Input B'!G12)</f>
        <v>Diskusi kelompok
Role playing</v>
      </c>
      <c r="E12" s="22" t="str">
        <f>CONCATENATE('Input B'!H12, "x", "(",'Input B'!I12, "x", 'Input B'!J12, ")")</f>
        <v>1x(3x50")</v>
      </c>
      <c r="F12" s="22" t="str">
        <f>CONCATENATE('Input B'!K12, CHAR(10), 'Input B'!L12)</f>
        <v xml:space="preserve">Mempraktikkan
Mempresentasikan </v>
      </c>
      <c r="G12" s="46" t="str">
        <f>CONCATENATE('Input B'!M12, CHAR(10), 'Input B'!N12)</f>
        <v>Presentasi
Praktik</v>
      </c>
      <c r="H12" s="22" t="str">
        <f>'Input B'!O12</f>
        <v>Kesesuaian dalam mempraktikkan</v>
      </c>
      <c r="I12" s="61">
        <f>'Input B'!P12</f>
        <v>3.8461538461538463</v>
      </c>
    </row>
    <row r="13" spans="1:9" ht="112.5" customHeight="1" x14ac:dyDescent="0.2">
      <c r="A13" s="11">
        <v>10</v>
      </c>
      <c r="B13" s="60" t="str">
        <f>CONCATENATE('Input B'!C13, " ", 'Input B'!D13)</f>
        <v>Mahasiswa mampu mencontohkan praktek konseling kelompok (pendekatan psikoanalisis)</v>
      </c>
      <c r="C13" s="22" t="str">
        <f>'Input B'!E13</f>
        <v>Praktek konseling kelompok (pendekatan psikoanalisis)</v>
      </c>
      <c r="D13" s="46" t="str">
        <f>CONCATENATE('Input B'!F13, CHAR(10), 'Input B'!G13)</f>
        <v>Diskusi kelompok
Role playing</v>
      </c>
      <c r="E13" s="22" t="str">
        <f>CONCATENATE('Input B'!H13, "x", "(",'Input B'!I13, "x", 'Input B'!J13, ")")</f>
        <v>1x(3x50")</v>
      </c>
      <c r="F13" s="22" t="str">
        <f>CONCATENATE('Input B'!K13, CHAR(10), 'Input B'!L13)</f>
        <v xml:space="preserve">Mempraktikkan
Mempresentasikan </v>
      </c>
      <c r="G13" s="46" t="str">
        <f>CONCATENATE('Input B'!M13, CHAR(10), 'Input B'!N13)</f>
        <v>Presentasi
Praktik</v>
      </c>
      <c r="H13" s="22" t="str">
        <f>'Input B'!O13</f>
        <v>Kesesuaian dalam mempraktikkan</v>
      </c>
      <c r="I13" s="61">
        <f>'Input B'!P13</f>
        <v>3.8461538461538463</v>
      </c>
    </row>
    <row r="14" spans="1:9" ht="112.5" customHeight="1" x14ac:dyDescent="0.2">
      <c r="A14" s="11">
        <v>11</v>
      </c>
      <c r="B14" s="60" t="str">
        <f>CONCATENATE('Input B'!C14, " ", 'Input B'!D14)</f>
        <v>Mahasiswa mampu mencontohkan praktek konseling kelompok (pendekatan rasional emotif)</v>
      </c>
      <c r="C14" s="22" t="str">
        <f>'Input B'!E14</f>
        <v>Praktek konseling kelompok (pendekatan rasional emotif)</v>
      </c>
      <c r="D14" s="46" t="str">
        <f>CONCATENATE('Input B'!F14, CHAR(10), 'Input B'!G14)</f>
        <v>Diskusi kelompok
Role playing</v>
      </c>
      <c r="E14" s="22" t="str">
        <f>CONCATENATE('Input B'!H14, "x", "(",'Input B'!I14, "x", 'Input B'!J14, ")")</f>
        <v>1x(3x50")</v>
      </c>
      <c r="F14" s="22" t="str">
        <f>CONCATENATE('Input B'!K14, CHAR(10), 'Input B'!L14)</f>
        <v xml:space="preserve">Mempraktikkan
Mempresentasikan </v>
      </c>
      <c r="G14" s="46" t="str">
        <f>CONCATENATE('Input B'!M14, CHAR(10), 'Input B'!N14)</f>
        <v>Presentasi
Praktik</v>
      </c>
      <c r="H14" s="22" t="str">
        <f>'Input B'!O14</f>
        <v>Kesesuaian dalam mempraktikkan</v>
      </c>
      <c r="I14" s="61">
        <f>'Input B'!P14</f>
        <v>3.8461538461538463</v>
      </c>
    </row>
    <row r="15" spans="1:9" ht="112.5" customHeight="1" x14ac:dyDescent="0.2">
      <c r="A15" s="11">
        <v>12</v>
      </c>
      <c r="B15" s="60" t="str">
        <f>CONCATENATE('Input B'!C15, " ", 'Input B'!D15)</f>
        <v>Mahasiswa mampu mencontohkan praktek konseling kelompok (pendekatan client centered)</v>
      </c>
      <c r="C15" s="22" t="str">
        <f>'Input B'!E15</f>
        <v>Praktek konseling kelompok (pendekatan client centered)</v>
      </c>
      <c r="D15" s="46" t="str">
        <f>CONCATENATE('Input B'!F15, CHAR(10), 'Input B'!G15)</f>
        <v>Diskusi kelompok
Role playing</v>
      </c>
      <c r="E15" s="22" t="str">
        <f>CONCATENATE('Input B'!H15, "x", "(",'Input B'!I15, "x", 'Input B'!J15, ")")</f>
        <v>1x(3x50")</v>
      </c>
      <c r="F15" s="22" t="str">
        <f>CONCATENATE('Input B'!K15, CHAR(10), 'Input B'!L15)</f>
        <v xml:space="preserve">Mempraktikkan
Mempresentasikan </v>
      </c>
      <c r="G15" s="46" t="str">
        <f>CONCATENATE('Input B'!M15, CHAR(10), 'Input B'!N15)</f>
        <v>Presentasi
Praktik</v>
      </c>
      <c r="H15" s="22" t="str">
        <f>'Input B'!O15</f>
        <v>Kesesuaian dalam mempraktikkan</v>
      </c>
      <c r="I15" s="61">
        <f>'Input B'!P15</f>
        <v>3.8461538461538463</v>
      </c>
    </row>
    <row r="16" spans="1:9" ht="112.5" customHeight="1" x14ac:dyDescent="0.2">
      <c r="A16" s="11">
        <v>13</v>
      </c>
      <c r="B16" s="60" t="str">
        <f>CONCATENATE('Input B'!C16, " ", 'Input B'!D16)</f>
        <v>Mahasiswa mampu mencontohkan praktek konseling kelompok (pendekatan analisis transaksional)</v>
      </c>
      <c r="C16" s="22" t="str">
        <f>'Input B'!E16</f>
        <v>Praktek konseling kelompok (pendekatan analisis transaksional)</v>
      </c>
      <c r="D16" s="46" t="str">
        <f>CONCATENATE('Input B'!F16, CHAR(10), 'Input B'!G16)</f>
        <v>Diskusi kelompok
Role playing</v>
      </c>
      <c r="E16" s="22" t="str">
        <f>CONCATENATE('Input B'!H16, "x", "(",'Input B'!I16, "x", 'Input B'!J16, ")")</f>
        <v>1x(3x50")</v>
      </c>
      <c r="F16" s="22" t="str">
        <f>CONCATENATE('Input B'!K16, CHAR(10), 'Input B'!L16)</f>
        <v xml:space="preserve">Mempraktikkan
Mempresentasikan </v>
      </c>
      <c r="G16" s="46" t="str">
        <f>CONCATENATE('Input B'!M16, CHAR(10), 'Input B'!N16)</f>
        <v>Presentasi
Praktik</v>
      </c>
      <c r="H16" s="22" t="str">
        <f>'Input B'!O16</f>
        <v>Kesesuaian dalam mempraktikkan</v>
      </c>
      <c r="I16" s="61">
        <f>'Input B'!P16</f>
        <v>3.8461538461538463</v>
      </c>
    </row>
    <row r="17" spans="1:9" ht="112.5" customHeight="1" x14ac:dyDescent="0.2">
      <c r="A17" s="11">
        <v>14</v>
      </c>
      <c r="B17" s="60" t="str">
        <f>CONCATENATE('Input B'!C17, " ", 'Input B'!D17)</f>
        <v>Mahasiswa mampu mencontohkan praktek konseling kelompok (pendekatan behavioral)</v>
      </c>
      <c r="C17" s="22" t="str">
        <f>'Input B'!E17</f>
        <v>Praktek konseling kelompok (pendekatan behavioral)</v>
      </c>
      <c r="D17" s="46" t="str">
        <f>CONCATENATE('Input B'!F17, CHAR(10), 'Input B'!G17)</f>
        <v>Diskusi kelompok
Role playing</v>
      </c>
      <c r="E17" s="22" t="str">
        <f>CONCATENATE('Input B'!H17, "x", "(",'Input B'!I17, "x", 'Input B'!J17, ")")</f>
        <v>1x(3x50")</v>
      </c>
      <c r="F17" s="22" t="str">
        <f>CONCATENATE('Input B'!K17, CHAR(10), 'Input B'!L17)</f>
        <v xml:space="preserve">Mempraktikkan
Mempresentasikan </v>
      </c>
      <c r="G17" s="46" t="str">
        <f>CONCATENATE('Input B'!M17, CHAR(10), 'Input B'!N17)</f>
        <v>Presentasi
Praktik</v>
      </c>
      <c r="H17" s="22" t="str">
        <f>'Input B'!O17</f>
        <v>Kesesuaian dalam mempraktikkan</v>
      </c>
      <c r="I17" s="61">
        <f>'Input B'!P17</f>
        <v>3.8461538461538463</v>
      </c>
    </row>
    <row r="18" spans="1:9" ht="112.5" customHeight="1" x14ac:dyDescent="0.2">
      <c r="A18" s="11">
        <v>15</v>
      </c>
      <c r="B18" s="60" t="str">
        <f>CONCATENATE('Input B'!C18, " ", 'Input B'!D18)</f>
        <v>Mahasiswa mampu mencontohkan review perkuliahan</v>
      </c>
      <c r="C18" s="22" t="str">
        <f>'Input B'!E18</f>
        <v>review perkuliahan</v>
      </c>
      <c r="D18" s="46" t="str">
        <f>CONCATENATE('Input B'!F18, CHAR(10), 'Input B'!G18)</f>
        <v>Diskusi kelompok
Role playing</v>
      </c>
      <c r="E18" s="22" t="str">
        <f>CONCATENATE('Input B'!H18, "x", "(",'Input B'!I18, "x", 'Input B'!J18, ")")</f>
        <v>1x(3x50")</v>
      </c>
      <c r="F18" s="22" t="str">
        <f>CONCATENATE('Input B'!K18, CHAR(10), 'Input B'!L18)</f>
        <v xml:space="preserve">Mempraktikkan
Mempresentasikan </v>
      </c>
      <c r="G18" s="46" t="str">
        <f>CONCATENATE('Input B'!M18, CHAR(10), 'Input B'!N18)</f>
        <v>Presentasi
Praktik</v>
      </c>
      <c r="H18" s="22" t="str">
        <f>'Input B'!O18</f>
        <v>Kesesuaian dalam mempraktikkan</v>
      </c>
      <c r="I18" s="61">
        <f>'Input B'!P18</f>
        <v>3.8461538461538463</v>
      </c>
    </row>
    <row r="19" spans="1:9" ht="30.75" customHeight="1" x14ac:dyDescent="0.2">
      <c r="A19" s="11">
        <v>16</v>
      </c>
      <c r="B19" s="198" t="s">
        <v>49</v>
      </c>
      <c r="C19" s="198"/>
      <c r="D19" s="198"/>
      <c r="E19" s="198"/>
      <c r="F19" s="198"/>
      <c r="G19" s="198"/>
      <c r="H19" s="198"/>
      <c r="I19" s="61">
        <f>'Input B'!P19</f>
        <v>30</v>
      </c>
    </row>
  </sheetData>
  <mergeCells count="9">
    <mergeCell ref="B19:H19"/>
    <mergeCell ref="B11:H11"/>
    <mergeCell ref="G1:I1"/>
    <mergeCell ref="A1:A2"/>
    <mergeCell ref="B1:B2"/>
    <mergeCell ref="C1:C2"/>
    <mergeCell ref="D1:D2"/>
    <mergeCell ref="E1:E2"/>
    <mergeCell ref="F1:F2"/>
  </mergeCells>
  <pageMargins left="0.59055118110236227" right="0.59055118110236227" top="0.98425196850393704" bottom="0.39370078740157483" header="0.31496062992125984" footer="0.31496062992125984"/>
  <pageSetup paperSize="9" scale="72" fitToHeight="3" orientation="landscape" r:id="rId1"/>
  <rowBreaks count="1" manualBreakCount="1">
    <brk id="1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8"/>
  <sheetViews>
    <sheetView zoomScaleNormal="100" workbookViewId="0">
      <pane ySplit="3" topLeftCell="A4" activePane="bottomLeft" state="frozen"/>
      <selection pane="bottomLeft" activeCell="A4" sqref="A4"/>
    </sheetView>
  </sheetViews>
  <sheetFormatPr baseColWidth="10" defaultColWidth="9.1640625" defaultRowHeight="15" zeroHeight="1" x14ac:dyDescent="0.2"/>
  <cols>
    <col min="2" max="2" width="14.1640625" customWidth="1"/>
    <col min="3" max="3" width="56.33203125" customWidth="1"/>
    <col min="4" max="4" width="5.5" bestFit="1" customWidth="1"/>
    <col min="5" max="5" width="8.83203125" customWidth="1"/>
    <col min="6" max="6" width="19.6640625" customWidth="1"/>
    <col min="7" max="7" width="25.5" customWidth="1"/>
    <col min="8" max="8" width="35.6640625" customWidth="1"/>
    <col min="9" max="9" width="49.5" customWidth="1"/>
    <col min="10" max="10" width="5.33203125" style="7" customWidth="1"/>
    <col min="11" max="11" width="9.33203125" style="7" customWidth="1"/>
    <col min="12" max="12" width="9.1640625" customWidth="1"/>
  </cols>
  <sheetData>
    <row r="1" spans="1:11" s="65" customFormat="1" ht="45.75" customHeight="1" x14ac:dyDescent="0.2">
      <c r="A1" s="75" t="s">
        <v>320</v>
      </c>
      <c r="J1" s="76"/>
      <c r="K1" s="76"/>
    </row>
    <row r="2" spans="1:11" s="65" customFormat="1" x14ac:dyDescent="0.2">
      <c r="A2" s="24" t="s">
        <v>319</v>
      </c>
      <c r="B2" s="24" t="s">
        <v>288</v>
      </c>
      <c r="C2" s="24" t="s">
        <v>151</v>
      </c>
      <c r="D2" s="24" t="s">
        <v>152</v>
      </c>
      <c r="E2" s="24" t="s">
        <v>153</v>
      </c>
      <c r="F2" s="141" t="s">
        <v>335</v>
      </c>
      <c r="G2" s="126"/>
      <c r="J2" s="76"/>
      <c r="K2" s="76"/>
    </row>
    <row r="3" spans="1:11" s="65" customFormat="1" x14ac:dyDescent="0.2">
      <c r="A3" s="4">
        <v>109</v>
      </c>
      <c r="B3" s="127">
        <f>VLOOKUP(A3, NO_URUT, 2)</f>
        <v>4201622547</v>
      </c>
      <c r="C3" s="123" t="str">
        <f>VLOOKUP(A3, NO_URUT, 3)</f>
        <v>Praktikum Bimbingan dan Konseling Kelompok</v>
      </c>
      <c r="D3" s="123">
        <f>VLOOKUP(A3, NO_URUT, 4)</f>
        <v>3</v>
      </c>
      <c r="E3" s="131">
        <f>VLOOKUP(A3, NO_URUT, 5)</f>
        <v>5</v>
      </c>
      <c r="F3" s="141"/>
      <c r="G3" s="126"/>
      <c r="J3" s="76"/>
      <c r="K3" s="76"/>
    </row>
    <row r="4" spans="1:11" s="65" customFormat="1" x14ac:dyDescent="0.2">
      <c r="B4" s="125"/>
      <c r="C4" s="126"/>
      <c r="D4" s="126"/>
      <c r="E4" s="126"/>
      <c r="F4" s="126"/>
      <c r="J4" s="76"/>
      <c r="K4" s="76"/>
    </row>
    <row r="5" spans="1:11" s="35" customFormat="1" ht="15" customHeight="1" x14ac:dyDescent="0.2">
      <c r="A5" s="128" t="s">
        <v>319</v>
      </c>
      <c r="B5" s="124" t="s">
        <v>150</v>
      </c>
      <c r="C5" s="124" t="s">
        <v>151</v>
      </c>
      <c r="D5" s="124" t="s">
        <v>152</v>
      </c>
      <c r="E5" s="124" t="s">
        <v>153</v>
      </c>
      <c r="F5" s="132" t="s">
        <v>336</v>
      </c>
      <c r="G5" s="108"/>
      <c r="H5" s="111"/>
      <c r="I5" s="82"/>
      <c r="J5" s="82"/>
      <c r="K5" s="82"/>
    </row>
    <row r="6" spans="1:11" s="35" customFormat="1" ht="16" x14ac:dyDescent="0.2">
      <c r="A6" s="129">
        <v>1</v>
      </c>
      <c r="B6" s="114">
        <v>4301622103</v>
      </c>
      <c r="C6" s="92" t="s">
        <v>154</v>
      </c>
      <c r="D6" s="93">
        <v>2</v>
      </c>
      <c r="E6" s="93">
        <v>1</v>
      </c>
      <c r="F6" s="133"/>
      <c r="G6" s="108" t="s">
        <v>287</v>
      </c>
      <c r="H6" s="112"/>
      <c r="I6" s="80"/>
      <c r="J6" s="84"/>
      <c r="K6" s="84"/>
    </row>
    <row r="7" spans="1:11" s="35" customFormat="1" ht="16" x14ac:dyDescent="0.2">
      <c r="A7" s="129">
        <v>2</v>
      </c>
      <c r="B7" s="114">
        <v>4301622102</v>
      </c>
      <c r="C7" s="92" t="s">
        <v>155</v>
      </c>
      <c r="D7" s="94">
        <v>2</v>
      </c>
      <c r="E7" s="94">
        <v>1</v>
      </c>
      <c r="F7" s="134"/>
      <c r="G7" s="108" t="s">
        <v>287</v>
      </c>
      <c r="H7" s="112"/>
      <c r="I7" s="80"/>
      <c r="J7" s="85"/>
      <c r="K7" s="85"/>
    </row>
    <row r="8" spans="1:11" s="35" customFormat="1" ht="16" x14ac:dyDescent="0.2">
      <c r="A8" s="129">
        <v>3</v>
      </c>
      <c r="B8" s="114">
        <v>4301623103</v>
      </c>
      <c r="C8" s="92" t="s">
        <v>156</v>
      </c>
      <c r="D8" s="93">
        <v>3</v>
      </c>
      <c r="E8" s="93">
        <v>1</v>
      </c>
      <c r="F8" s="133"/>
      <c r="G8" s="108" t="s">
        <v>287</v>
      </c>
      <c r="H8" s="113"/>
      <c r="I8" s="80"/>
      <c r="J8" s="84"/>
      <c r="K8" s="84"/>
    </row>
    <row r="9" spans="1:11" s="35" customFormat="1" ht="16" x14ac:dyDescent="0.2">
      <c r="A9" s="129">
        <v>4</v>
      </c>
      <c r="B9" s="114">
        <v>4301642145</v>
      </c>
      <c r="C9" s="92" t="s">
        <v>157</v>
      </c>
      <c r="D9" s="93">
        <v>2</v>
      </c>
      <c r="E9" s="93">
        <v>1</v>
      </c>
      <c r="F9" s="133"/>
      <c r="G9" s="108" t="s">
        <v>287</v>
      </c>
      <c r="H9" s="83"/>
      <c r="I9" s="80"/>
      <c r="J9" s="84"/>
      <c r="K9" s="84"/>
    </row>
    <row r="10" spans="1:11" s="35" customFormat="1" ht="16" x14ac:dyDescent="0.2">
      <c r="A10" s="129">
        <v>5</v>
      </c>
      <c r="B10" s="114">
        <v>4341612101</v>
      </c>
      <c r="C10" s="92" t="s">
        <v>158</v>
      </c>
      <c r="D10" s="93">
        <v>2</v>
      </c>
      <c r="E10" s="93">
        <v>1</v>
      </c>
      <c r="F10" s="133"/>
      <c r="G10" s="108" t="s">
        <v>287</v>
      </c>
      <c r="H10" s="83"/>
      <c r="I10" s="80"/>
      <c r="J10" s="84"/>
      <c r="K10" s="84"/>
    </row>
    <row r="11" spans="1:11" s="35" customFormat="1" ht="16" x14ac:dyDescent="0.2">
      <c r="A11" s="129">
        <v>6</v>
      </c>
      <c r="B11" s="114">
        <v>4341612103</v>
      </c>
      <c r="C11" s="92" t="s">
        <v>159</v>
      </c>
      <c r="D11" s="93">
        <v>2</v>
      </c>
      <c r="E11" s="93">
        <v>1</v>
      </c>
      <c r="F11" s="133"/>
      <c r="G11" s="108" t="s">
        <v>287</v>
      </c>
      <c r="H11" s="83"/>
      <c r="I11" s="80"/>
      <c r="J11" s="84"/>
      <c r="K11" s="84"/>
    </row>
    <row r="12" spans="1:11" s="35" customFormat="1" ht="16" x14ac:dyDescent="0.2">
      <c r="A12" s="129">
        <v>7</v>
      </c>
      <c r="B12" s="114">
        <v>4341612104</v>
      </c>
      <c r="C12" s="95" t="s">
        <v>160</v>
      </c>
      <c r="D12" s="93">
        <v>2</v>
      </c>
      <c r="E12" s="93">
        <v>1</v>
      </c>
      <c r="F12" s="133"/>
      <c r="G12" s="108" t="s">
        <v>287</v>
      </c>
      <c r="H12" s="83"/>
      <c r="I12" s="80"/>
      <c r="J12" s="84"/>
      <c r="K12" s="84"/>
    </row>
    <row r="13" spans="1:11" s="35" customFormat="1" ht="16" x14ac:dyDescent="0.2">
      <c r="A13" s="129">
        <v>8</v>
      </c>
      <c r="B13" s="114">
        <v>4341612105</v>
      </c>
      <c r="C13" s="95" t="s">
        <v>161</v>
      </c>
      <c r="D13" s="94">
        <v>2</v>
      </c>
      <c r="E13" s="94">
        <v>1</v>
      </c>
      <c r="F13" s="134"/>
      <c r="G13" s="108" t="s">
        <v>287</v>
      </c>
      <c r="H13" s="83"/>
      <c r="I13" s="80"/>
      <c r="J13" s="85"/>
      <c r="K13" s="85"/>
    </row>
    <row r="14" spans="1:11" s="35" customFormat="1" ht="16" x14ac:dyDescent="0.2">
      <c r="A14" s="129">
        <v>9</v>
      </c>
      <c r="B14" s="115">
        <v>4341613102</v>
      </c>
      <c r="C14" s="96" t="s">
        <v>162</v>
      </c>
      <c r="D14" s="97">
        <v>3</v>
      </c>
      <c r="E14" s="98">
        <v>1</v>
      </c>
      <c r="F14" s="135"/>
      <c r="G14" s="108" t="s">
        <v>287</v>
      </c>
      <c r="H14" s="83"/>
      <c r="I14" s="80"/>
      <c r="J14" s="84"/>
      <c r="K14" s="84"/>
    </row>
    <row r="15" spans="1:11" s="35" customFormat="1" ht="16" x14ac:dyDescent="0.2">
      <c r="A15" s="129">
        <v>10</v>
      </c>
      <c r="B15" s="116">
        <v>4301622204</v>
      </c>
      <c r="C15" s="92" t="s">
        <v>163</v>
      </c>
      <c r="D15" s="93">
        <v>2</v>
      </c>
      <c r="E15" s="93">
        <v>2</v>
      </c>
      <c r="F15" s="133"/>
      <c r="G15" s="108" t="s">
        <v>287</v>
      </c>
      <c r="H15" s="83"/>
      <c r="I15" s="80"/>
      <c r="J15" s="85"/>
      <c r="K15" s="85"/>
    </row>
    <row r="16" spans="1:11" s="35" customFormat="1" ht="16" x14ac:dyDescent="0.2">
      <c r="A16" s="129">
        <v>11</v>
      </c>
      <c r="B16" s="116">
        <v>4301622205</v>
      </c>
      <c r="C16" s="92" t="s">
        <v>164</v>
      </c>
      <c r="D16" s="93">
        <v>2</v>
      </c>
      <c r="E16" s="93">
        <v>2</v>
      </c>
      <c r="F16" s="133"/>
      <c r="G16" s="108" t="s">
        <v>287</v>
      </c>
      <c r="H16" s="83"/>
      <c r="I16" s="80"/>
      <c r="J16" s="85"/>
      <c r="K16" s="85"/>
    </row>
    <row r="17" spans="1:11" s="35" customFormat="1" ht="16" x14ac:dyDescent="0.2">
      <c r="A17" s="129">
        <v>12</v>
      </c>
      <c r="B17" s="114">
        <v>4301622208</v>
      </c>
      <c r="C17" s="95" t="s">
        <v>165</v>
      </c>
      <c r="D17" s="94">
        <v>2</v>
      </c>
      <c r="E17" s="99">
        <v>2</v>
      </c>
      <c r="F17" s="136"/>
      <c r="G17" s="108" t="s">
        <v>287</v>
      </c>
      <c r="H17" s="83"/>
      <c r="I17" s="80"/>
      <c r="J17" s="84"/>
      <c r="K17" s="84"/>
    </row>
    <row r="18" spans="1:11" s="35" customFormat="1" ht="16" x14ac:dyDescent="0.2">
      <c r="A18" s="129">
        <v>13</v>
      </c>
      <c r="B18" s="114">
        <v>4301622209</v>
      </c>
      <c r="C18" s="92" t="s">
        <v>166</v>
      </c>
      <c r="D18" s="94">
        <v>2</v>
      </c>
      <c r="E18" s="99">
        <v>2</v>
      </c>
      <c r="F18" s="136"/>
      <c r="G18" s="108" t="s">
        <v>287</v>
      </c>
      <c r="H18" s="83"/>
      <c r="I18" s="80"/>
      <c r="J18" s="84"/>
      <c r="K18" s="84"/>
    </row>
    <row r="19" spans="1:11" s="35" customFormat="1" ht="16" x14ac:dyDescent="0.2">
      <c r="A19" s="129">
        <v>14</v>
      </c>
      <c r="B19" s="114">
        <v>4301622210</v>
      </c>
      <c r="C19" s="92" t="s">
        <v>167</v>
      </c>
      <c r="D19" s="94">
        <v>2</v>
      </c>
      <c r="E19" s="94">
        <v>2</v>
      </c>
      <c r="F19" s="134"/>
      <c r="G19" s="108" t="s">
        <v>287</v>
      </c>
      <c r="H19" s="83"/>
      <c r="I19" s="80"/>
      <c r="J19" s="84"/>
      <c r="K19" s="84"/>
    </row>
    <row r="20" spans="1:11" s="35" customFormat="1" ht="16" x14ac:dyDescent="0.2">
      <c r="A20" s="129">
        <v>15</v>
      </c>
      <c r="B20" s="116">
        <v>4301623206</v>
      </c>
      <c r="C20" s="92" t="s">
        <v>168</v>
      </c>
      <c r="D20" s="93">
        <v>3</v>
      </c>
      <c r="E20" s="93">
        <v>2</v>
      </c>
      <c r="F20" s="133"/>
      <c r="G20" s="108" t="s">
        <v>287</v>
      </c>
      <c r="H20" s="83"/>
      <c r="I20" s="80"/>
      <c r="J20" s="84"/>
      <c r="K20" s="84"/>
    </row>
    <row r="21" spans="1:11" s="35" customFormat="1" ht="16" x14ac:dyDescent="0.2">
      <c r="A21" s="129">
        <v>16</v>
      </c>
      <c r="B21" s="116">
        <v>4301623207</v>
      </c>
      <c r="C21" s="92" t="s">
        <v>169</v>
      </c>
      <c r="D21" s="93">
        <v>3</v>
      </c>
      <c r="E21" s="93">
        <v>2</v>
      </c>
      <c r="F21" s="133"/>
      <c r="G21" s="108" t="s">
        <v>287</v>
      </c>
      <c r="H21" s="83"/>
      <c r="I21" s="80"/>
      <c r="J21" s="84"/>
      <c r="K21" s="84"/>
    </row>
    <row r="22" spans="1:11" s="35" customFormat="1" ht="16" x14ac:dyDescent="0.2">
      <c r="A22" s="129">
        <v>17</v>
      </c>
      <c r="B22" s="116">
        <v>4341612206</v>
      </c>
      <c r="C22" s="92" t="s">
        <v>170</v>
      </c>
      <c r="D22" s="93">
        <v>2</v>
      </c>
      <c r="E22" s="93">
        <v>2</v>
      </c>
      <c r="F22" s="133"/>
      <c r="G22" s="108" t="s">
        <v>287</v>
      </c>
      <c r="H22" s="83"/>
      <c r="I22" s="80"/>
      <c r="J22" s="85"/>
      <c r="K22" s="85"/>
    </row>
    <row r="23" spans="1:11" s="35" customFormat="1" ht="16" x14ac:dyDescent="0.2">
      <c r="A23" s="129">
        <v>18</v>
      </c>
      <c r="B23" s="116">
        <v>4341612207</v>
      </c>
      <c r="C23" s="92" t="s">
        <v>171</v>
      </c>
      <c r="D23" s="93">
        <v>2</v>
      </c>
      <c r="E23" s="93">
        <v>2</v>
      </c>
      <c r="F23" s="133"/>
      <c r="G23" s="108" t="s">
        <v>287</v>
      </c>
      <c r="H23" s="83"/>
      <c r="I23" s="80"/>
      <c r="J23" s="85"/>
      <c r="K23" s="85"/>
    </row>
    <row r="24" spans="1:11" s="35" customFormat="1" ht="16" x14ac:dyDescent="0.2">
      <c r="A24" s="129">
        <v>19</v>
      </c>
      <c r="B24" s="117">
        <v>4341612208</v>
      </c>
      <c r="C24" s="96" t="s">
        <v>172</v>
      </c>
      <c r="D24" s="97">
        <v>2</v>
      </c>
      <c r="E24" s="97">
        <v>2</v>
      </c>
      <c r="F24" s="133"/>
      <c r="G24" s="108" t="s">
        <v>287</v>
      </c>
      <c r="H24" s="83"/>
      <c r="I24" s="80"/>
      <c r="J24" s="84"/>
      <c r="K24" s="84"/>
    </row>
    <row r="25" spans="1:11" s="35" customFormat="1" ht="16" x14ac:dyDescent="0.2">
      <c r="A25" s="129">
        <v>20</v>
      </c>
      <c r="B25" s="116">
        <v>4301622312</v>
      </c>
      <c r="C25" s="92" t="s">
        <v>173</v>
      </c>
      <c r="D25" s="94">
        <v>2</v>
      </c>
      <c r="E25" s="94">
        <v>3</v>
      </c>
      <c r="F25" s="134"/>
      <c r="G25" s="108" t="s">
        <v>287</v>
      </c>
      <c r="H25" s="83"/>
      <c r="I25" s="80"/>
      <c r="J25" s="84"/>
      <c r="K25" s="84"/>
    </row>
    <row r="26" spans="1:11" s="35" customFormat="1" ht="16" x14ac:dyDescent="0.2">
      <c r="A26" s="129">
        <v>21</v>
      </c>
      <c r="B26" s="116">
        <v>4301622313</v>
      </c>
      <c r="C26" s="92" t="s">
        <v>174</v>
      </c>
      <c r="D26" s="94">
        <v>2</v>
      </c>
      <c r="E26" s="94">
        <v>3</v>
      </c>
      <c r="F26" s="134"/>
      <c r="G26" s="108" t="s">
        <v>287</v>
      </c>
      <c r="H26" s="83"/>
      <c r="I26" s="80"/>
      <c r="J26" s="84"/>
      <c r="K26" s="84"/>
    </row>
    <row r="27" spans="1:11" s="35" customFormat="1" ht="16" x14ac:dyDescent="0.2">
      <c r="A27" s="129">
        <v>22</v>
      </c>
      <c r="B27" s="116">
        <v>4301622314</v>
      </c>
      <c r="C27" s="92" t="s">
        <v>175</v>
      </c>
      <c r="D27" s="94">
        <v>2</v>
      </c>
      <c r="E27" s="94">
        <v>3</v>
      </c>
      <c r="F27" s="134"/>
      <c r="G27" s="108" t="s">
        <v>287</v>
      </c>
      <c r="H27" s="83"/>
      <c r="I27" s="80"/>
      <c r="J27" s="84"/>
      <c r="K27" s="84"/>
    </row>
    <row r="28" spans="1:11" s="35" customFormat="1" ht="16" x14ac:dyDescent="0.2">
      <c r="A28" s="129">
        <v>23</v>
      </c>
      <c r="B28" s="116">
        <v>4301623311</v>
      </c>
      <c r="C28" s="92" t="s">
        <v>176</v>
      </c>
      <c r="D28" s="94">
        <v>3</v>
      </c>
      <c r="E28" s="94">
        <v>3</v>
      </c>
      <c r="F28" s="134"/>
      <c r="G28" s="108" t="s">
        <v>287</v>
      </c>
      <c r="H28" s="83"/>
      <c r="I28" s="80"/>
      <c r="J28" s="85"/>
      <c r="K28" s="85"/>
    </row>
    <row r="29" spans="1:11" s="35" customFormat="1" ht="16" x14ac:dyDescent="0.2">
      <c r="A29" s="129">
        <v>24</v>
      </c>
      <c r="B29" s="116">
        <v>4341612309</v>
      </c>
      <c r="C29" s="92" t="s">
        <v>177</v>
      </c>
      <c r="D29" s="93">
        <v>2</v>
      </c>
      <c r="E29" s="93">
        <v>3</v>
      </c>
      <c r="F29" s="133"/>
      <c r="G29" s="108" t="s">
        <v>287</v>
      </c>
      <c r="H29" s="83"/>
      <c r="I29" s="80"/>
      <c r="J29" s="85"/>
      <c r="K29" s="85"/>
    </row>
    <row r="30" spans="1:11" s="35" customFormat="1" ht="16" x14ac:dyDescent="0.2">
      <c r="A30" s="129">
        <v>25</v>
      </c>
      <c r="B30" s="116">
        <v>4341612310</v>
      </c>
      <c r="C30" s="92" t="s">
        <v>178</v>
      </c>
      <c r="D30" s="93">
        <v>2</v>
      </c>
      <c r="E30" s="93">
        <v>3</v>
      </c>
      <c r="F30" s="133"/>
      <c r="G30" s="108" t="s">
        <v>287</v>
      </c>
      <c r="H30" s="83"/>
      <c r="I30" s="80"/>
      <c r="J30" s="85"/>
      <c r="K30" s="85"/>
    </row>
    <row r="31" spans="1:11" s="35" customFormat="1" ht="16" x14ac:dyDescent="0.2">
      <c r="A31" s="129">
        <v>26</v>
      </c>
      <c r="B31" s="114">
        <v>4341612312</v>
      </c>
      <c r="C31" s="92" t="s">
        <v>179</v>
      </c>
      <c r="D31" s="93">
        <v>2</v>
      </c>
      <c r="E31" s="100">
        <v>3</v>
      </c>
      <c r="F31" s="135"/>
      <c r="G31" s="108" t="s">
        <v>287</v>
      </c>
      <c r="H31" s="83"/>
      <c r="I31" s="80"/>
      <c r="J31" s="85"/>
      <c r="K31" s="85"/>
    </row>
    <row r="32" spans="1:11" s="35" customFormat="1" ht="16" x14ac:dyDescent="0.2">
      <c r="A32" s="129">
        <v>27</v>
      </c>
      <c r="B32" s="116">
        <v>4341613311</v>
      </c>
      <c r="C32" s="92" t="s">
        <v>180</v>
      </c>
      <c r="D32" s="93">
        <v>3</v>
      </c>
      <c r="E32" s="93">
        <v>3</v>
      </c>
      <c r="F32" s="133"/>
      <c r="G32" s="108" t="s">
        <v>287</v>
      </c>
      <c r="H32" s="83"/>
      <c r="I32" s="80"/>
      <c r="J32" s="85"/>
      <c r="K32" s="85"/>
    </row>
    <row r="33" spans="1:11" s="35" customFormat="1" ht="16" x14ac:dyDescent="0.2">
      <c r="A33" s="129">
        <v>28</v>
      </c>
      <c r="B33" s="117">
        <v>4341613313</v>
      </c>
      <c r="C33" s="96" t="s">
        <v>181</v>
      </c>
      <c r="D33" s="97">
        <v>3</v>
      </c>
      <c r="E33" s="97">
        <v>3</v>
      </c>
      <c r="F33" s="133"/>
      <c r="G33" s="108" t="s">
        <v>287</v>
      </c>
      <c r="H33" s="83"/>
      <c r="I33" s="80"/>
      <c r="J33" s="84"/>
      <c r="K33" s="84"/>
    </row>
    <row r="34" spans="1:11" s="35" customFormat="1" ht="16" x14ac:dyDescent="0.2">
      <c r="A34" s="129">
        <v>29</v>
      </c>
      <c r="B34" s="116">
        <v>4301622415</v>
      </c>
      <c r="C34" s="92" t="s">
        <v>182</v>
      </c>
      <c r="D34" s="94">
        <v>2</v>
      </c>
      <c r="E34" s="94">
        <v>4</v>
      </c>
      <c r="F34" s="134"/>
      <c r="G34" s="108" t="s">
        <v>287</v>
      </c>
      <c r="H34" s="83"/>
      <c r="I34" s="80"/>
      <c r="J34" s="84"/>
      <c r="K34" s="84"/>
    </row>
    <row r="35" spans="1:11" s="35" customFormat="1" ht="16" x14ac:dyDescent="0.2">
      <c r="A35" s="129">
        <v>30</v>
      </c>
      <c r="B35" s="116">
        <v>4301622416</v>
      </c>
      <c r="C35" s="92" t="s">
        <v>183</v>
      </c>
      <c r="D35" s="94">
        <v>2</v>
      </c>
      <c r="E35" s="94">
        <v>4</v>
      </c>
      <c r="F35" s="134"/>
      <c r="G35" s="108" t="s">
        <v>287</v>
      </c>
      <c r="H35" s="83"/>
      <c r="I35" s="80"/>
      <c r="J35" s="85"/>
      <c r="K35" s="85"/>
    </row>
    <row r="36" spans="1:11" s="35" customFormat="1" ht="16" x14ac:dyDescent="0.2">
      <c r="A36" s="129">
        <v>31</v>
      </c>
      <c r="B36" s="116">
        <v>4301622417</v>
      </c>
      <c r="C36" s="92" t="s">
        <v>184</v>
      </c>
      <c r="D36" s="94">
        <v>2</v>
      </c>
      <c r="E36" s="94">
        <v>4</v>
      </c>
      <c r="F36" s="134"/>
      <c r="G36" s="108" t="s">
        <v>287</v>
      </c>
      <c r="H36" s="83"/>
      <c r="I36" s="80"/>
      <c r="J36" s="85"/>
      <c r="K36" s="85"/>
    </row>
    <row r="37" spans="1:11" s="35" customFormat="1" ht="16" x14ac:dyDescent="0.2">
      <c r="A37" s="129">
        <v>32</v>
      </c>
      <c r="B37" s="116">
        <v>4301622418</v>
      </c>
      <c r="C37" s="92" t="s">
        <v>185</v>
      </c>
      <c r="D37" s="94">
        <v>2</v>
      </c>
      <c r="E37" s="94">
        <v>4</v>
      </c>
      <c r="F37" s="134"/>
      <c r="G37" s="108" t="s">
        <v>287</v>
      </c>
      <c r="H37" s="83"/>
      <c r="I37" s="80"/>
      <c r="J37" s="85"/>
      <c r="K37" s="85"/>
    </row>
    <row r="38" spans="1:11" s="35" customFormat="1" ht="16" x14ac:dyDescent="0.2">
      <c r="A38" s="129">
        <v>33</v>
      </c>
      <c r="B38" s="116">
        <v>4301622420</v>
      </c>
      <c r="C38" s="92" t="s">
        <v>186</v>
      </c>
      <c r="D38" s="94">
        <v>2</v>
      </c>
      <c r="E38" s="94">
        <v>4</v>
      </c>
      <c r="F38" s="134"/>
      <c r="G38" s="108" t="s">
        <v>287</v>
      </c>
      <c r="H38" s="83"/>
      <c r="I38" s="80"/>
      <c r="J38" s="85"/>
      <c r="K38" s="85"/>
    </row>
    <row r="39" spans="1:11" s="35" customFormat="1" ht="16" x14ac:dyDescent="0.2">
      <c r="A39" s="129">
        <v>34</v>
      </c>
      <c r="B39" s="116">
        <v>4301622421</v>
      </c>
      <c r="C39" s="92" t="s">
        <v>187</v>
      </c>
      <c r="D39" s="94">
        <v>2</v>
      </c>
      <c r="E39" s="94">
        <v>4</v>
      </c>
      <c r="F39" s="134"/>
      <c r="G39" s="108" t="s">
        <v>287</v>
      </c>
      <c r="H39" s="83"/>
      <c r="I39" s="80"/>
      <c r="J39" s="85"/>
      <c r="K39" s="85"/>
    </row>
    <row r="40" spans="1:11" s="35" customFormat="1" ht="16" x14ac:dyDescent="0.2">
      <c r="A40" s="129">
        <v>35</v>
      </c>
      <c r="B40" s="116">
        <v>4301623419</v>
      </c>
      <c r="C40" s="92" t="s">
        <v>188</v>
      </c>
      <c r="D40" s="94">
        <v>3</v>
      </c>
      <c r="E40" s="94">
        <v>4</v>
      </c>
      <c r="F40" s="134"/>
      <c r="G40" s="108" t="s">
        <v>287</v>
      </c>
      <c r="H40" s="83"/>
      <c r="I40" s="80"/>
      <c r="J40" s="85"/>
      <c r="K40" s="85"/>
    </row>
    <row r="41" spans="1:11" s="35" customFormat="1" ht="16" x14ac:dyDescent="0.2">
      <c r="A41" s="129">
        <v>36</v>
      </c>
      <c r="B41" s="116">
        <v>4301623422</v>
      </c>
      <c r="C41" s="92" t="s">
        <v>189</v>
      </c>
      <c r="D41" s="94">
        <v>3</v>
      </c>
      <c r="E41" s="94">
        <v>4</v>
      </c>
      <c r="F41" s="134"/>
      <c r="G41" s="108" t="s">
        <v>287</v>
      </c>
      <c r="H41" s="83"/>
      <c r="I41" s="80"/>
      <c r="J41" s="85"/>
      <c r="K41" s="85"/>
    </row>
    <row r="42" spans="1:11" s="35" customFormat="1" ht="16" x14ac:dyDescent="0.2">
      <c r="A42" s="129">
        <v>37</v>
      </c>
      <c r="B42" s="116">
        <v>4341612414</v>
      </c>
      <c r="C42" s="92" t="s">
        <v>190</v>
      </c>
      <c r="D42" s="93">
        <v>2</v>
      </c>
      <c r="E42" s="93">
        <v>4</v>
      </c>
      <c r="F42" s="133"/>
      <c r="G42" s="108" t="s">
        <v>287</v>
      </c>
      <c r="H42" s="83"/>
      <c r="I42" s="80"/>
      <c r="J42" s="84"/>
      <c r="K42" s="84"/>
    </row>
    <row r="43" spans="1:11" s="35" customFormat="1" ht="16" x14ac:dyDescent="0.2">
      <c r="A43" s="129">
        <v>38</v>
      </c>
      <c r="B43" s="117">
        <v>4341612415</v>
      </c>
      <c r="C43" s="96" t="s">
        <v>191</v>
      </c>
      <c r="D43" s="97">
        <v>2</v>
      </c>
      <c r="E43" s="97">
        <v>4</v>
      </c>
      <c r="F43" s="133"/>
      <c r="G43" s="108" t="s">
        <v>287</v>
      </c>
      <c r="H43" s="83"/>
      <c r="I43" s="80"/>
      <c r="J43" s="85"/>
      <c r="K43" s="85"/>
    </row>
    <row r="44" spans="1:11" s="35" customFormat="1" ht="16" x14ac:dyDescent="0.2">
      <c r="A44" s="129">
        <v>39</v>
      </c>
      <c r="B44" s="116">
        <v>4301622523</v>
      </c>
      <c r="C44" s="92" t="s">
        <v>192</v>
      </c>
      <c r="D44" s="94">
        <v>2</v>
      </c>
      <c r="E44" s="94">
        <v>5</v>
      </c>
      <c r="F44" s="134"/>
      <c r="G44" s="108" t="s">
        <v>287</v>
      </c>
      <c r="H44" s="83"/>
      <c r="I44" s="80"/>
      <c r="J44" s="85"/>
      <c r="K44" s="85"/>
    </row>
    <row r="45" spans="1:11" s="35" customFormat="1" ht="16" x14ac:dyDescent="0.2">
      <c r="A45" s="129">
        <v>40</v>
      </c>
      <c r="B45" s="116">
        <v>4301622524</v>
      </c>
      <c r="C45" s="92" t="s">
        <v>193</v>
      </c>
      <c r="D45" s="94">
        <v>2</v>
      </c>
      <c r="E45" s="94">
        <v>5</v>
      </c>
      <c r="F45" s="134"/>
      <c r="G45" s="108" t="s">
        <v>287</v>
      </c>
      <c r="H45" s="83"/>
      <c r="I45" s="80"/>
      <c r="J45" s="85"/>
      <c r="K45" s="85"/>
    </row>
    <row r="46" spans="1:11" s="35" customFormat="1" ht="16" x14ac:dyDescent="0.2">
      <c r="A46" s="129">
        <v>41</v>
      </c>
      <c r="B46" s="116">
        <v>4301622525</v>
      </c>
      <c r="C46" s="92" t="s">
        <v>194</v>
      </c>
      <c r="D46" s="94">
        <v>2</v>
      </c>
      <c r="E46" s="94">
        <v>5</v>
      </c>
      <c r="F46" s="134"/>
      <c r="G46" s="108" t="s">
        <v>287</v>
      </c>
      <c r="H46" s="83"/>
      <c r="I46" s="80"/>
      <c r="J46" s="84"/>
      <c r="K46" s="84"/>
    </row>
    <row r="47" spans="1:11" s="35" customFormat="1" ht="16" x14ac:dyDescent="0.2">
      <c r="A47" s="129">
        <v>42</v>
      </c>
      <c r="B47" s="116">
        <v>4301622526</v>
      </c>
      <c r="C47" s="92" t="s">
        <v>195</v>
      </c>
      <c r="D47" s="94">
        <v>2</v>
      </c>
      <c r="E47" s="94">
        <v>5</v>
      </c>
      <c r="F47" s="134"/>
      <c r="G47" s="108" t="s">
        <v>287</v>
      </c>
      <c r="H47" s="83"/>
      <c r="I47" s="80"/>
      <c r="J47" s="84"/>
      <c r="K47" s="84"/>
    </row>
    <row r="48" spans="1:11" s="35" customFormat="1" ht="16" x14ac:dyDescent="0.2">
      <c r="A48" s="129">
        <v>43</v>
      </c>
      <c r="B48" s="116">
        <v>4301622527</v>
      </c>
      <c r="C48" s="92" t="s">
        <v>196</v>
      </c>
      <c r="D48" s="94">
        <v>2</v>
      </c>
      <c r="E48" s="94">
        <v>5</v>
      </c>
      <c r="F48" s="134"/>
      <c r="G48" s="108" t="s">
        <v>287</v>
      </c>
      <c r="H48" s="83"/>
      <c r="I48" s="80"/>
      <c r="J48" s="84"/>
      <c r="K48" s="84"/>
    </row>
    <row r="49" spans="1:11" s="35" customFormat="1" ht="16" x14ac:dyDescent="0.2">
      <c r="A49" s="129">
        <v>44</v>
      </c>
      <c r="B49" s="116">
        <v>4301622528</v>
      </c>
      <c r="C49" s="92" t="s">
        <v>197</v>
      </c>
      <c r="D49" s="94">
        <v>2</v>
      </c>
      <c r="E49" s="94">
        <v>5</v>
      </c>
      <c r="F49" s="134"/>
      <c r="G49" s="108" t="s">
        <v>287</v>
      </c>
      <c r="H49" s="83"/>
      <c r="I49" s="80"/>
      <c r="J49" s="84"/>
      <c r="K49" s="84"/>
    </row>
    <row r="50" spans="1:11" s="35" customFormat="1" ht="16" x14ac:dyDescent="0.2">
      <c r="A50" s="129">
        <v>45</v>
      </c>
      <c r="B50" s="116">
        <v>4301622529</v>
      </c>
      <c r="C50" s="92" t="s">
        <v>198</v>
      </c>
      <c r="D50" s="94">
        <v>2</v>
      </c>
      <c r="E50" s="94">
        <v>5</v>
      </c>
      <c r="F50" s="134"/>
      <c r="G50" s="108" t="s">
        <v>287</v>
      </c>
      <c r="H50" s="83"/>
      <c r="I50" s="80"/>
      <c r="J50" s="84"/>
      <c r="K50" s="84"/>
    </row>
    <row r="51" spans="1:11" s="35" customFormat="1" ht="16" x14ac:dyDescent="0.2">
      <c r="A51" s="129">
        <v>46</v>
      </c>
      <c r="B51" s="116">
        <v>4301642546</v>
      </c>
      <c r="C51" s="95" t="s">
        <v>199</v>
      </c>
      <c r="D51" s="93">
        <v>2</v>
      </c>
      <c r="E51" s="93">
        <v>5</v>
      </c>
      <c r="F51" s="133"/>
      <c r="G51" s="108" t="s">
        <v>287</v>
      </c>
      <c r="H51" s="83"/>
      <c r="I51" s="80"/>
      <c r="J51" s="84"/>
      <c r="K51" s="84"/>
    </row>
    <row r="52" spans="1:11" s="35" customFormat="1" ht="16" x14ac:dyDescent="0.2">
      <c r="A52" s="129">
        <v>47</v>
      </c>
      <c r="B52" s="116">
        <v>4301642547</v>
      </c>
      <c r="C52" s="95" t="s">
        <v>200</v>
      </c>
      <c r="D52" s="93">
        <v>2</v>
      </c>
      <c r="E52" s="93">
        <v>5</v>
      </c>
      <c r="F52" s="133"/>
      <c r="G52" s="108" t="s">
        <v>287</v>
      </c>
      <c r="H52" s="83"/>
      <c r="I52" s="80"/>
      <c r="J52" s="84"/>
      <c r="K52" s="84"/>
    </row>
    <row r="53" spans="1:11" s="35" customFormat="1" ht="16" x14ac:dyDescent="0.2">
      <c r="A53" s="129">
        <v>48</v>
      </c>
      <c r="B53" s="116">
        <v>4341613516</v>
      </c>
      <c r="C53" s="92" t="s">
        <v>201</v>
      </c>
      <c r="D53" s="93">
        <v>3</v>
      </c>
      <c r="E53" s="93">
        <v>5</v>
      </c>
      <c r="F53" s="133"/>
      <c r="G53" s="108" t="s">
        <v>287</v>
      </c>
      <c r="H53" s="83"/>
      <c r="I53" s="80"/>
      <c r="J53" s="86"/>
      <c r="K53" s="84"/>
    </row>
    <row r="54" spans="1:11" s="35" customFormat="1" ht="16" x14ac:dyDescent="0.2">
      <c r="A54" s="129">
        <v>49</v>
      </c>
      <c r="B54" s="116">
        <v>4301622630</v>
      </c>
      <c r="C54" s="92" t="s">
        <v>202</v>
      </c>
      <c r="D54" s="94">
        <v>2</v>
      </c>
      <c r="E54" s="94">
        <v>6</v>
      </c>
      <c r="F54" s="134"/>
      <c r="G54" s="108" t="s">
        <v>287</v>
      </c>
      <c r="H54" s="83"/>
      <c r="I54" s="80"/>
      <c r="J54" s="84"/>
      <c r="K54" s="84"/>
    </row>
    <row r="55" spans="1:11" s="35" customFormat="1" ht="16" x14ac:dyDescent="0.2">
      <c r="A55" s="129">
        <v>50</v>
      </c>
      <c r="B55" s="116">
        <v>4301622631</v>
      </c>
      <c r="C55" s="92" t="s">
        <v>203</v>
      </c>
      <c r="D55" s="94">
        <v>2</v>
      </c>
      <c r="E55" s="94">
        <v>6</v>
      </c>
      <c r="F55" s="134"/>
      <c r="G55" s="108" t="s">
        <v>287</v>
      </c>
      <c r="H55" s="83"/>
      <c r="I55" s="80"/>
      <c r="J55" s="84"/>
      <c r="K55" s="84"/>
    </row>
    <row r="56" spans="1:11" s="35" customFormat="1" ht="16" x14ac:dyDescent="0.2">
      <c r="A56" s="129">
        <v>51</v>
      </c>
      <c r="B56" s="116">
        <v>4301622632</v>
      </c>
      <c r="C56" s="92" t="s">
        <v>204</v>
      </c>
      <c r="D56" s="94">
        <v>2</v>
      </c>
      <c r="E56" s="94">
        <v>6</v>
      </c>
      <c r="F56" s="134"/>
      <c r="G56" s="108" t="s">
        <v>287</v>
      </c>
      <c r="H56" s="83"/>
      <c r="I56" s="80"/>
      <c r="J56" s="84"/>
      <c r="K56" s="84"/>
    </row>
    <row r="57" spans="1:11" s="35" customFormat="1" ht="16" x14ac:dyDescent="0.2">
      <c r="A57" s="129">
        <v>52</v>
      </c>
      <c r="B57" s="116">
        <v>4301622633</v>
      </c>
      <c r="C57" s="92" t="s">
        <v>205</v>
      </c>
      <c r="D57" s="94">
        <v>2</v>
      </c>
      <c r="E57" s="94">
        <v>6</v>
      </c>
      <c r="F57" s="134"/>
      <c r="G57" s="108" t="s">
        <v>287</v>
      </c>
      <c r="H57" s="87"/>
      <c r="I57" s="80"/>
      <c r="J57" s="88"/>
      <c r="K57" s="88"/>
    </row>
    <row r="58" spans="1:11" s="35" customFormat="1" ht="16" x14ac:dyDescent="0.2">
      <c r="A58" s="129">
        <v>53</v>
      </c>
      <c r="B58" s="116">
        <v>4301622634</v>
      </c>
      <c r="C58" s="92" t="s">
        <v>206</v>
      </c>
      <c r="D58" s="93">
        <v>2</v>
      </c>
      <c r="E58" s="93">
        <v>6</v>
      </c>
      <c r="F58" s="133"/>
      <c r="G58" s="108" t="s">
        <v>287</v>
      </c>
      <c r="H58" s="87"/>
      <c r="I58" s="80"/>
      <c r="J58" s="88"/>
      <c r="K58" s="88"/>
    </row>
    <row r="59" spans="1:11" s="35" customFormat="1" ht="16" x14ac:dyDescent="0.2">
      <c r="A59" s="129">
        <v>54</v>
      </c>
      <c r="B59" s="116">
        <v>4301642648</v>
      </c>
      <c r="C59" s="92" t="s">
        <v>207</v>
      </c>
      <c r="D59" s="93">
        <v>2</v>
      </c>
      <c r="E59" s="93">
        <v>6</v>
      </c>
      <c r="F59" s="133"/>
      <c r="G59" s="108" t="s">
        <v>287</v>
      </c>
      <c r="H59" s="87"/>
      <c r="I59" s="80"/>
      <c r="J59" s="88"/>
      <c r="K59" s="88"/>
    </row>
    <row r="60" spans="1:11" s="35" customFormat="1" ht="16" x14ac:dyDescent="0.2">
      <c r="A60" s="129">
        <v>55</v>
      </c>
      <c r="B60" s="116">
        <v>4301642649</v>
      </c>
      <c r="C60" s="95" t="s">
        <v>208</v>
      </c>
      <c r="D60" s="93">
        <v>2</v>
      </c>
      <c r="E60" s="93">
        <v>6</v>
      </c>
      <c r="F60" s="133"/>
      <c r="G60" s="108" t="s">
        <v>287</v>
      </c>
      <c r="H60" s="87"/>
      <c r="I60" s="80"/>
      <c r="J60" s="88"/>
      <c r="K60" s="88"/>
    </row>
    <row r="61" spans="1:11" s="35" customFormat="1" ht="16" x14ac:dyDescent="0.2">
      <c r="A61" s="129">
        <v>56</v>
      </c>
      <c r="B61" s="116">
        <v>4301643650</v>
      </c>
      <c r="C61" s="95" t="s">
        <v>209</v>
      </c>
      <c r="D61" s="93">
        <v>3</v>
      </c>
      <c r="E61" s="93">
        <v>6</v>
      </c>
      <c r="F61" s="133"/>
      <c r="G61" s="108" t="s">
        <v>287</v>
      </c>
      <c r="H61" s="87"/>
      <c r="I61" s="80"/>
      <c r="J61" s="88"/>
      <c r="K61" s="88"/>
    </row>
    <row r="62" spans="1:11" s="35" customFormat="1" ht="16" x14ac:dyDescent="0.2">
      <c r="A62" s="129">
        <v>57</v>
      </c>
      <c r="B62" s="116">
        <v>4341612617</v>
      </c>
      <c r="C62" s="92" t="s">
        <v>210</v>
      </c>
      <c r="D62" s="93">
        <v>2</v>
      </c>
      <c r="E62" s="93">
        <v>6</v>
      </c>
      <c r="F62" s="133"/>
      <c r="G62" s="108" t="s">
        <v>287</v>
      </c>
      <c r="H62" s="87"/>
      <c r="I62" s="80"/>
      <c r="J62" s="88"/>
      <c r="K62" s="88"/>
    </row>
    <row r="63" spans="1:11" s="35" customFormat="1" ht="16" x14ac:dyDescent="0.2">
      <c r="A63" s="129">
        <v>58</v>
      </c>
      <c r="B63" s="116">
        <v>4301622735</v>
      </c>
      <c r="C63" s="92" t="s">
        <v>211</v>
      </c>
      <c r="D63" s="93">
        <v>2</v>
      </c>
      <c r="E63" s="93">
        <v>7</v>
      </c>
      <c r="F63" s="133"/>
      <c r="G63" s="108" t="s">
        <v>287</v>
      </c>
      <c r="H63" s="87"/>
      <c r="I63" s="80"/>
      <c r="J63" s="88"/>
      <c r="K63" s="88"/>
    </row>
    <row r="64" spans="1:11" s="35" customFormat="1" ht="16" x14ac:dyDescent="0.2">
      <c r="A64" s="129">
        <v>59</v>
      </c>
      <c r="B64" s="116">
        <v>4301622736</v>
      </c>
      <c r="C64" s="92" t="s">
        <v>212</v>
      </c>
      <c r="D64" s="93">
        <v>2</v>
      </c>
      <c r="E64" s="93">
        <v>7</v>
      </c>
      <c r="F64" s="133"/>
      <c r="G64" s="108" t="s">
        <v>287</v>
      </c>
      <c r="H64" s="87"/>
      <c r="I64" s="80"/>
      <c r="J64" s="88"/>
      <c r="K64" s="88"/>
    </row>
    <row r="65" spans="1:11" s="35" customFormat="1" ht="16" x14ac:dyDescent="0.2">
      <c r="A65" s="129">
        <v>60</v>
      </c>
      <c r="B65" s="116">
        <v>4301622737</v>
      </c>
      <c r="C65" s="92" t="s">
        <v>213</v>
      </c>
      <c r="D65" s="93">
        <v>2</v>
      </c>
      <c r="E65" s="93">
        <v>7</v>
      </c>
      <c r="F65" s="133"/>
      <c r="G65" s="108" t="s">
        <v>287</v>
      </c>
      <c r="H65" s="87"/>
      <c r="I65" s="80"/>
      <c r="J65" s="88"/>
      <c r="K65" s="88"/>
    </row>
    <row r="66" spans="1:11" s="35" customFormat="1" ht="16" x14ac:dyDescent="0.2">
      <c r="A66" s="129">
        <v>61</v>
      </c>
      <c r="B66" s="116">
        <v>4301633739</v>
      </c>
      <c r="C66" s="101" t="s">
        <v>214</v>
      </c>
      <c r="D66" s="93">
        <v>3</v>
      </c>
      <c r="E66" s="93">
        <v>7</v>
      </c>
      <c r="F66" s="133"/>
      <c r="G66" s="108" t="s">
        <v>287</v>
      </c>
      <c r="H66" s="87"/>
      <c r="I66" s="80"/>
      <c r="J66" s="88"/>
      <c r="K66" s="88"/>
    </row>
    <row r="67" spans="1:11" s="35" customFormat="1" ht="16" x14ac:dyDescent="0.2">
      <c r="A67" s="129">
        <v>62</v>
      </c>
      <c r="B67" s="116">
        <v>4301633740</v>
      </c>
      <c r="C67" s="101" t="s">
        <v>215</v>
      </c>
      <c r="D67" s="93">
        <v>3</v>
      </c>
      <c r="E67" s="93">
        <v>7</v>
      </c>
      <c r="F67" s="133"/>
      <c r="G67" s="108" t="s">
        <v>287</v>
      </c>
      <c r="H67" s="87"/>
      <c r="I67" s="80"/>
      <c r="J67" s="88"/>
      <c r="K67" s="88"/>
    </row>
    <row r="68" spans="1:11" s="35" customFormat="1" ht="16" x14ac:dyDescent="0.2">
      <c r="A68" s="129">
        <v>63</v>
      </c>
      <c r="B68" s="116">
        <v>4301633741</v>
      </c>
      <c r="C68" s="95" t="s">
        <v>216</v>
      </c>
      <c r="D68" s="102">
        <v>3</v>
      </c>
      <c r="E68" s="93">
        <v>7</v>
      </c>
      <c r="F68" s="133"/>
      <c r="G68" s="108" t="s">
        <v>287</v>
      </c>
      <c r="H68" s="87"/>
      <c r="I68" s="80"/>
      <c r="J68" s="88"/>
      <c r="K68" s="88"/>
    </row>
    <row r="69" spans="1:11" s="35" customFormat="1" ht="16" x14ac:dyDescent="0.2">
      <c r="A69" s="129">
        <v>64</v>
      </c>
      <c r="B69" s="116">
        <v>4301633742</v>
      </c>
      <c r="C69" s="92" t="s">
        <v>217</v>
      </c>
      <c r="D69" s="93">
        <v>3</v>
      </c>
      <c r="E69" s="93">
        <v>7</v>
      </c>
      <c r="F69" s="133"/>
      <c r="G69" s="108" t="s">
        <v>287</v>
      </c>
      <c r="H69" s="80"/>
      <c r="I69" s="80"/>
      <c r="J69" s="81"/>
      <c r="K69" s="81"/>
    </row>
    <row r="70" spans="1:11" s="35" customFormat="1" ht="16" x14ac:dyDescent="0.2">
      <c r="A70" s="129">
        <v>65</v>
      </c>
      <c r="B70" s="116">
        <v>4301633743</v>
      </c>
      <c r="C70" s="95" t="s">
        <v>218</v>
      </c>
      <c r="D70" s="93">
        <v>3</v>
      </c>
      <c r="E70" s="93">
        <v>7</v>
      </c>
      <c r="F70" s="133"/>
      <c r="G70" s="108" t="s">
        <v>287</v>
      </c>
      <c r="H70" s="80"/>
      <c r="I70" s="80"/>
      <c r="J70" s="81"/>
      <c r="K70" s="81"/>
    </row>
    <row r="71" spans="1:11" s="35" customFormat="1" ht="16" x14ac:dyDescent="0.2">
      <c r="A71" s="129">
        <v>66</v>
      </c>
      <c r="B71" s="116">
        <v>4301633744</v>
      </c>
      <c r="C71" s="95" t="s">
        <v>219</v>
      </c>
      <c r="D71" s="93">
        <v>3</v>
      </c>
      <c r="E71" s="93">
        <v>7</v>
      </c>
      <c r="F71" s="133"/>
      <c r="G71" s="108" t="s">
        <v>287</v>
      </c>
      <c r="H71" s="80"/>
      <c r="I71" s="80"/>
      <c r="J71" s="81"/>
      <c r="K71" s="81"/>
    </row>
    <row r="72" spans="1:11" s="35" customFormat="1" ht="16" x14ac:dyDescent="0.2">
      <c r="A72" s="129">
        <v>67</v>
      </c>
      <c r="B72" s="116">
        <v>4341614718</v>
      </c>
      <c r="C72" s="95" t="s">
        <v>220</v>
      </c>
      <c r="D72" s="93">
        <v>4</v>
      </c>
      <c r="E72" s="93">
        <v>7</v>
      </c>
      <c r="F72" s="133"/>
      <c r="G72" s="108" t="s">
        <v>287</v>
      </c>
      <c r="H72" s="80"/>
      <c r="I72" s="80"/>
      <c r="J72" s="81"/>
      <c r="K72" s="81"/>
    </row>
    <row r="73" spans="1:11" s="35" customFormat="1" ht="16" x14ac:dyDescent="0.2">
      <c r="A73" s="129">
        <v>68</v>
      </c>
      <c r="B73" s="118">
        <v>4301626838</v>
      </c>
      <c r="C73" s="103" t="s">
        <v>221</v>
      </c>
      <c r="D73" s="93">
        <v>6</v>
      </c>
      <c r="E73" s="93">
        <v>8</v>
      </c>
      <c r="F73" s="133"/>
      <c r="G73" s="108" t="s">
        <v>287</v>
      </c>
      <c r="J73" s="74"/>
      <c r="K73" s="74"/>
    </row>
    <row r="74" spans="1:11" ht="15" customHeight="1" x14ac:dyDescent="0.2">
      <c r="A74" s="129">
        <v>69</v>
      </c>
      <c r="B74" s="119">
        <v>4212612102</v>
      </c>
      <c r="C74" s="104" t="s">
        <v>159</v>
      </c>
      <c r="D74" s="89">
        <v>2</v>
      </c>
      <c r="E74" s="89">
        <v>1</v>
      </c>
      <c r="F74" s="137"/>
      <c r="G74" s="109" t="s">
        <v>318</v>
      </c>
    </row>
    <row r="75" spans="1:11" ht="16" x14ac:dyDescent="0.2">
      <c r="A75" s="129">
        <v>70</v>
      </c>
      <c r="B75" s="119">
        <v>4212612103</v>
      </c>
      <c r="C75" s="104" t="s">
        <v>289</v>
      </c>
      <c r="D75" s="90">
        <v>2</v>
      </c>
      <c r="E75" s="90">
        <v>1</v>
      </c>
      <c r="F75" s="138"/>
      <c r="G75" s="109" t="s">
        <v>318</v>
      </c>
    </row>
    <row r="76" spans="1:11" ht="16" x14ac:dyDescent="0.2">
      <c r="A76" s="129">
        <v>71</v>
      </c>
      <c r="B76" s="119">
        <v>4212612104</v>
      </c>
      <c r="C76" s="104" t="s">
        <v>161</v>
      </c>
      <c r="D76" s="89">
        <v>2</v>
      </c>
      <c r="E76" s="89">
        <v>1</v>
      </c>
      <c r="F76" s="137"/>
      <c r="G76" s="109" t="s">
        <v>318</v>
      </c>
    </row>
    <row r="77" spans="1:11" ht="16" x14ac:dyDescent="0.2">
      <c r="A77" s="129">
        <v>72</v>
      </c>
      <c r="B77" s="119">
        <v>4212612205</v>
      </c>
      <c r="C77" s="104" t="s">
        <v>171</v>
      </c>
      <c r="D77" s="89">
        <v>2</v>
      </c>
      <c r="E77" s="89">
        <v>2</v>
      </c>
      <c r="F77" s="137"/>
      <c r="G77" s="109" t="s">
        <v>318</v>
      </c>
    </row>
    <row r="78" spans="1:11" ht="16" x14ac:dyDescent="0.2">
      <c r="A78" s="129">
        <v>73</v>
      </c>
      <c r="B78" s="119">
        <v>4212612206</v>
      </c>
      <c r="C78" s="104" t="s">
        <v>172</v>
      </c>
      <c r="D78" s="89">
        <v>2</v>
      </c>
      <c r="E78" s="89">
        <v>2</v>
      </c>
      <c r="F78" s="137"/>
      <c r="G78" s="109" t="s">
        <v>318</v>
      </c>
    </row>
    <row r="79" spans="1:11" ht="16" x14ac:dyDescent="0.2">
      <c r="A79" s="129">
        <v>74</v>
      </c>
      <c r="B79" s="119">
        <v>4212612308</v>
      </c>
      <c r="C79" s="104" t="s">
        <v>178</v>
      </c>
      <c r="D79" s="89">
        <v>2</v>
      </c>
      <c r="E79" s="89">
        <v>3</v>
      </c>
      <c r="F79" s="137"/>
      <c r="G79" s="109" t="s">
        <v>318</v>
      </c>
    </row>
    <row r="80" spans="1:11" ht="16" x14ac:dyDescent="0.2">
      <c r="A80" s="129">
        <v>75</v>
      </c>
      <c r="B80" s="119">
        <v>4212612309</v>
      </c>
      <c r="C80" s="104" t="s">
        <v>179</v>
      </c>
      <c r="D80" s="89">
        <v>2</v>
      </c>
      <c r="E80" s="89">
        <v>3</v>
      </c>
      <c r="F80" s="137"/>
      <c r="G80" s="109" t="s">
        <v>318</v>
      </c>
    </row>
    <row r="81" spans="1:7" ht="16" x14ac:dyDescent="0.2">
      <c r="A81" s="129">
        <v>76</v>
      </c>
      <c r="B81" s="119">
        <v>4212612310</v>
      </c>
      <c r="C81" s="104" t="s">
        <v>181</v>
      </c>
      <c r="D81" s="90">
        <v>3</v>
      </c>
      <c r="E81" s="90">
        <v>3</v>
      </c>
      <c r="F81" s="138"/>
      <c r="G81" s="109" t="s">
        <v>318</v>
      </c>
    </row>
    <row r="82" spans="1:7" ht="16" x14ac:dyDescent="0.2">
      <c r="A82" s="129">
        <v>77</v>
      </c>
      <c r="B82" s="119">
        <v>4212612415</v>
      </c>
      <c r="C82" s="104" t="s">
        <v>290</v>
      </c>
      <c r="D82" s="89">
        <v>2</v>
      </c>
      <c r="E82" s="89">
        <v>5</v>
      </c>
      <c r="F82" s="137"/>
      <c r="G82" s="109" t="s">
        <v>318</v>
      </c>
    </row>
    <row r="83" spans="1:7" ht="16" x14ac:dyDescent="0.2">
      <c r="A83" s="129">
        <v>78</v>
      </c>
      <c r="B83" s="119">
        <v>4212612516</v>
      </c>
      <c r="C83" s="104" t="s">
        <v>291</v>
      </c>
      <c r="D83" s="90">
        <v>2</v>
      </c>
      <c r="E83" s="90">
        <v>6</v>
      </c>
      <c r="F83" s="138"/>
      <c r="G83" s="109" t="s">
        <v>318</v>
      </c>
    </row>
    <row r="84" spans="1:7" ht="16" x14ac:dyDescent="0.2">
      <c r="A84" s="129">
        <v>79</v>
      </c>
      <c r="B84" s="119">
        <v>4212613101</v>
      </c>
      <c r="C84" s="104" t="s">
        <v>162</v>
      </c>
      <c r="D84" s="90">
        <v>3</v>
      </c>
      <c r="E84" s="90">
        <v>1</v>
      </c>
      <c r="F84" s="138"/>
      <c r="G84" s="109" t="s">
        <v>318</v>
      </c>
    </row>
    <row r="85" spans="1:7" ht="16" x14ac:dyDescent="0.2">
      <c r="A85" s="129">
        <v>80</v>
      </c>
      <c r="B85" s="119">
        <v>4212613311</v>
      </c>
      <c r="C85" s="104" t="s">
        <v>190</v>
      </c>
      <c r="D85" s="89">
        <v>2</v>
      </c>
      <c r="E85" s="89">
        <v>4</v>
      </c>
      <c r="F85" s="137"/>
      <c r="G85" s="109" t="s">
        <v>318</v>
      </c>
    </row>
    <row r="86" spans="1:7" ht="16" x14ac:dyDescent="0.2">
      <c r="A86" s="129">
        <v>81</v>
      </c>
      <c r="B86" s="119">
        <v>4212642412</v>
      </c>
      <c r="C86" s="104" t="s">
        <v>191</v>
      </c>
      <c r="D86" s="89">
        <v>2</v>
      </c>
      <c r="E86" s="89">
        <v>4</v>
      </c>
      <c r="F86" s="137"/>
      <c r="G86" s="109" t="s">
        <v>318</v>
      </c>
    </row>
    <row r="87" spans="1:7" ht="16" x14ac:dyDescent="0.2">
      <c r="A87" s="129">
        <v>82</v>
      </c>
      <c r="B87" s="119">
        <v>4212643307</v>
      </c>
      <c r="C87" s="104" t="s">
        <v>177</v>
      </c>
      <c r="D87" s="89">
        <v>2</v>
      </c>
      <c r="E87" s="89">
        <v>3</v>
      </c>
      <c r="F87" s="137"/>
      <c r="G87" s="109" t="s">
        <v>318</v>
      </c>
    </row>
    <row r="88" spans="1:7" ht="16" x14ac:dyDescent="0.2">
      <c r="A88" s="129">
        <v>83</v>
      </c>
      <c r="B88" s="119">
        <v>4201622119</v>
      </c>
      <c r="C88" s="104" t="s">
        <v>154</v>
      </c>
      <c r="D88" s="89">
        <v>2</v>
      </c>
      <c r="E88" s="89">
        <v>1</v>
      </c>
      <c r="F88" s="137"/>
      <c r="G88" s="109" t="s">
        <v>318</v>
      </c>
    </row>
    <row r="89" spans="1:7" ht="16" x14ac:dyDescent="0.2">
      <c r="A89" s="129">
        <v>84</v>
      </c>
      <c r="B89" s="119">
        <v>4201622120</v>
      </c>
      <c r="C89" s="104" t="s">
        <v>155</v>
      </c>
      <c r="D89" s="89">
        <v>2</v>
      </c>
      <c r="E89" s="89">
        <v>1</v>
      </c>
      <c r="F89" s="137"/>
      <c r="G89" s="109" t="s">
        <v>318</v>
      </c>
    </row>
    <row r="90" spans="1:7" ht="16" x14ac:dyDescent="0.2">
      <c r="A90" s="129">
        <v>85</v>
      </c>
      <c r="B90" s="119">
        <v>4201622122</v>
      </c>
      <c r="C90" s="104" t="s">
        <v>163</v>
      </c>
      <c r="D90" s="90">
        <v>2</v>
      </c>
      <c r="E90" s="90">
        <v>6</v>
      </c>
      <c r="F90" s="138"/>
      <c r="G90" s="109" t="s">
        <v>318</v>
      </c>
    </row>
    <row r="91" spans="1:7" ht="16" x14ac:dyDescent="0.2">
      <c r="A91" s="129">
        <v>86</v>
      </c>
      <c r="B91" s="119">
        <v>4201622123</v>
      </c>
      <c r="C91" s="104" t="s">
        <v>165</v>
      </c>
      <c r="D91" s="90">
        <v>2</v>
      </c>
      <c r="E91" s="90">
        <v>2</v>
      </c>
      <c r="F91" s="138"/>
      <c r="G91" s="109" t="s">
        <v>318</v>
      </c>
    </row>
    <row r="92" spans="1:7" ht="16" x14ac:dyDescent="0.2">
      <c r="A92" s="129">
        <v>87</v>
      </c>
      <c r="B92" s="119">
        <v>4201622224</v>
      </c>
      <c r="C92" s="104" t="s">
        <v>298</v>
      </c>
      <c r="D92" s="89">
        <v>2</v>
      </c>
      <c r="E92" s="89">
        <v>1</v>
      </c>
      <c r="F92" s="137"/>
      <c r="G92" s="109" t="s">
        <v>318</v>
      </c>
    </row>
    <row r="93" spans="1:7" ht="16" x14ac:dyDescent="0.2">
      <c r="A93" s="129">
        <v>88</v>
      </c>
      <c r="B93" s="119">
        <v>4201622225</v>
      </c>
      <c r="C93" s="104" t="s">
        <v>164</v>
      </c>
      <c r="D93" s="89">
        <v>2</v>
      </c>
      <c r="E93" s="89">
        <v>2</v>
      </c>
      <c r="F93" s="137"/>
      <c r="G93" s="109" t="s">
        <v>318</v>
      </c>
    </row>
    <row r="94" spans="1:7" ht="16" x14ac:dyDescent="0.2">
      <c r="A94" s="129">
        <v>89</v>
      </c>
      <c r="B94" s="119">
        <v>4201622226</v>
      </c>
      <c r="C94" s="104" t="s">
        <v>292</v>
      </c>
      <c r="D94" s="89">
        <v>2</v>
      </c>
      <c r="E94" s="89">
        <v>2</v>
      </c>
      <c r="F94" s="137"/>
      <c r="G94" s="109" t="s">
        <v>318</v>
      </c>
    </row>
    <row r="95" spans="1:7" ht="16" x14ac:dyDescent="0.2">
      <c r="A95" s="129">
        <v>90</v>
      </c>
      <c r="B95" s="119">
        <v>4201622227</v>
      </c>
      <c r="C95" s="104" t="s">
        <v>166</v>
      </c>
      <c r="D95" s="89">
        <v>2</v>
      </c>
      <c r="E95" s="89">
        <v>2</v>
      </c>
      <c r="F95" s="137"/>
      <c r="G95" s="109" t="s">
        <v>318</v>
      </c>
    </row>
    <row r="96" spans="1:7" ht="16" x14ac:dyDescent="0.2">
      <c r="A96" s="129">
        <v>91</v>
      </c>
      <c r="B96" s="119">
        <v>4201622228</v>
      </c>
      <c r="C96" s="104" t="s">
        <v>186</v>
      </c>
      <c r="D96" s="90">
        <v>2</v>
      </c>
      <c r="E96" s="90">
        <v>2</v>
      </c>
      <c r="F96" s="138"/>
      <c r="G96" s="109" t="s">
        <v>318</v>
      </c>
    </row>
    <row r="97" spans="1:7" ht="16" x14ac:dyDescent="0.2">
      <c r="A97" s="129">
        <v>92</v>
      </c>
      <c r="B97" s="119">
        <v>4201622229</v>
      </c>
      <c r="C97" s="104" t="s">
        <v>212</v>
      </c>
      <c r="D97" s="90">
        <v>2</v>
      </c>
      <c r="E97" s="90">
        <v>2</v>
      </c>
      <c r="F97" s="138"/>
      <c r="G97" s="109" t="s">
        <v>318</v>
      </c>
    </row>
    <row r="98" spans="1:7" ht="16" x14ac:dyDescent="0.2">
      <c r="A98" s="129">
        <v>93</v>
      </c>
      <c r="B98" s="119">
        <v>4201622230</v>
      </c>
      <c r="C98" s="104" t="s">
        <v>174</v>
      </c>
      <c r="D98" s="90">
        <v>2</v>
      </c>
      <c r="E98" s="90">
        <v>2</v>
      </c>
      <c r="F98" s="138"/>
      <c r="G98" s="109" t="s">
        <v>318</v>
      </c>
    </row>
    <row r="99" spans="1:7" ht="16" x14ac:dyDescent="0.2">
      <c r="A99" s="129">
        <v>94</v>
      </c>
      <c r="B99" s="119">
        <v>4201622331</v>
      </c>
      <c r="C99" s="104" t="s">
        <v>293</v>
      </c>
      <c r="D99" s="90">
        <v>2</v>
      </c>
      <c r="E99" s="90">
        <v>3</v>
      </c>
      <c r="F99" s="138"/>
      <c r="G99" s="109" t="s">
        <v>318</v>
      </c>
    </row>
    <row r="100" spans="1:7" ht="16" x14ac:dyDescent="0.2">
      <c r="A100" s="129">
        <v>95</v>
      </c>
      <c r="B100" s="119">
        <v>4201622332</v>
      </c>
      <c r="C100" s="104" t="s">
        <v>173</v>
      </c>
      <c r="D100" s="90">
        <v>2</v>
      </c>
      <c r="E100" s="90">
        <v>3</v>
      </c>
      <c r="F100" s="138"/>
      <c r="G100" s="109" t="s">
        <v>318</v>
      </c>
    </row>
    <row r="101" spans="1:7" ht="16" x14ac:dyDescent="0.2">
      <c r="A101" s="129">
        <v>96</v>
      </c>
      <c r="B101" s="119">
        <v>4201622333</v>
      </c>
      <c r="C101" s="104" t="s">
        <v>167</v>
      </c>
      <c r="D101" s="89">
        <v>2</v>
      </c>
      <c r="E101" s="89">
        <v>3</v>
      </c>
      <c r="F101" s="137"/>
      <c r="G101" s="109" t="s">
        <v>318</v>
      </c>
    </row>
    <row r="102" spans="1:7" ht="16" x14ac:dyDescent="0.2">
      <c r="A102" s="129">
        <v>97</v>
      </c>
      <c r="B102" s="119">
        <v>4201622335</v>
      </c>
      <c r="C102" s="104" t="s">
        <v>168</v>
      </c>
      <c r="D102" s="89">
        <v>2</v>
      </c>
      <c r="E102" s="89">
        <v>3</v>
      </c>
      <c r="F102" s="137"/>
      <c r="G102" s="109" t="s">
        <v>318</v>
      </c>
    </row>
    <row r="103" spans="1:7" ht="16" x14ac:dyDescent="0.2">
      <c r="A103" s="129">
        <v>98</v>
      </c>
      <c r="B103" s="119">
        <v>4201622436</v>
      </c>
      <c r="C103" s="104" t="s">
        <v>182</v>
      </c>
      <c r="D103" s="90">
        <v>2</v>
      </c>
      <c r="E103" s="90">
        <v>4</v>
      </c>
      <c r="F103" s="138"/>
      <c r="G103" s="109" t="s">
        <v>318</v>
      </c>
    </row>
    <row r="104" spans="1:7" ht="16" x14ac:dyDescent="0.2">
      <c r="A104" s="129">
        <v>99</v>
      </c>
      <c r="B104" s="119">
        <v>4201622437</v>
      </c>
      <c r="C104" s="104" t="s">
        <v>183</v>
      </c>
      <c r="D104" s="90">
        <v>2</v>
      </c>
      <c r="E104" s="90">
        <v>4</v>
      </c>
      <c r="F104" s="138"/>
      <c r="G104" s="109" t="s">
        <v>318</v>
      </c>
    </row>
    <row r="105" spans="1:7" ht="16" x14ac:dyDescent="0.2">
      <c r="A105" s="129">
        <v>100</v>
      </c>
      <c r="B105" s="119">
        <v>4201622438</v>
      </c>
      <c r="C105" s="104" t="s">
        <v>175</v>
      </c>
      <c r="D105" s="90">
        <v>2</v>
      </c>
      <c r="E105" s="90">
        <v>4</v>
      </c>
      <c r="F105" s="138"/>
      <c r="G105" s="109" t="s">
        <v>318</v>
      </c>
    </row>
    <row r="106" spans="1:7" ht="16" x14ac:dyDescent="0.2">
      <c r="A106" s="129">
        <v>101</v>
      </c>
      <c r="B106" s="119">
        <v>4201622439</v>
      </c>
      <c r="C106" s="104" t="s">
        <v>185</v>
      </c>
      <c r="D106" s="90">
        <v>2</v>
      </c>
      <c r="E106" s="90">
        <v>4</v>
      </c>
      <c r="F106" s="138"/>
      <c r="G106" s="109" t="s">
        <v>318</v>
      </c>
    </row>
    <row r="107" spans="1:7" ht="16" x14ac:dyDescent="0.2">
      <c r="A107" s="129">
        <v>102</v>
      </c>
      <c r="B107" s="119">
        <v>4201622440</v>
      </c>
      <c r="C107" s="104" t="s">
        <v>299</v>
      </c>
      <c r="D107" s="90">
        <v>2</v>
      </c>
      <c r="E107" s="90">
        <v>4</v>
      </c>
      <c r="F107" s="138"/>
      <c r="G107" s="109" t="s">
        <v>318</v>
      </c>
    </row>
    <row r="108" spans="1:7" ht="16" x14ac:dyDescent="0.2">
      <c r="A108" s="129">
        <v>103</v>
      </c>
      <c r="B108" s="119">
        <v>4201622441</v>
      </c>
      <c r="C108" s="104" t="s">
        <v>300</v>
      </c>
      <c r="D108" s="90">
        <v>2</v>
      </c>
      <c r="E108" s="90">
        <v>4</v>
      </c>
      <c r="F108" s="138"/>
      <c r="G108" s="109" t="s">
        <v>318</v>
      </c>
    </row>
    <row r="109" spans="1:7" ht="16" x14ac:dyDescent="0.2">
      <c r="A109" s="129">
        <v>104</v>
      </c>
      <c r="B109" s="119">
        <v>4201622442</v>
      </c>
      <c r="C109" s="104" t="s">
        <v>301</v>
      </c>
      <c r="D109" s="90">
        <v>2</v>
      </c>
      <c r="E109" s="90">
        <v>4</v>
      </c>
      <c r="F109" s="138"/>
      <c r="G109" s="109" t="s">
        <v>318</v>
      </c>
    </row>
    <row r="110" spans="1:7" ht="16" x14ac:dyDescent="0.2">
      <c r="A110" s="129">
        <v>105</v>
      </c>
      <c r="B110" s="119">
        <v>4201622443</v>
      </c>
      <c r="C110" s="104" t="s">
        <v>192</v>
      </c>
      <c r="D110" s="89">
        <v>2</v>
      </c>
      <c r="E110" s="89">
        <v>5</v>
      </c>
      <c r="F110" s="137"/>
      <c r="G110" s="109" t="s">
        <v>318</v>
      </c>
    </row>
    <row r="111" spans="1:7" ht="16" x14ac:dyDescent="0.2">
      <c r="A111" s="129">
        <v>106</v>
      </c>
      <c r="B111" s="119">
        <v>4201622544</v>
      </c>
      <c r="C111" s="104" t="s">
        <v>302</v>
      </c>
      <c r="D111" s="90">
        <v>2</v>
      </c>
      <c r="E111" s="90">
        <v>5</v>
      </c>
      <c r="F111" s="138"/>
      <c r="G111" s="109" t="s">
        <v>318</v>
      </c>
    </row>
    <row r="112" spans="1:7" ht="16" x14ac:dyDescent="0.2">
      <c r="A112" s="129">
        <v>107</v>
      </c>
      <c r="B112" s="119">
        <v>4201622545</v>
      </c>
      <c r="C112" s="104" t="s">
        <v>303</v>
      </c>
      <c r="D112" s="90">
        <v>2</v>
      </c>
      <c r="E112" s="90">
        <v>5</v>
      </c>
      <c r="F112" s="138"/>
      <c r="G112" s="109" t="s">
        <v>318</v>
      </c>
    </row>
    <row r="113" spans="1:7" ht="16" x14ac:dyDescent="0.2">
      <c r="A113" s="129">
        <v>108</v>
      </c>
      <c r="B113" s="119">
        <v>4201622546</v>
      </c>
      <c r="C113" s="104" t="s">
        <v>208</v>
      </c>
      <c r="D113" s="90">
        <v>2</v>
      </c>
      <c r="E113" s="90">
        <v>5</v>
      </c>
      <c r="F113" s="138"/>
      <c r="G113" s="109" t="s">
        <v>318</v>
      </c>
    </row>
    <row r="114" spans="1:7" ht="16" x14ac:dyDescent="0.2">
      <c r="A114" s="129">
        <v>109</v>
      </c>
      <c r="B114" s="119">
        <v>4201622547</v>
      </c>
      <c r="C114" s="104" t="s">
        <v>188</v>
      </c>
      <c r="D114" s="89">
        <v>3</v>
      </c>
      <c r="E114" s="89">
        <v>5</v>
      </c>
      <c r="F114" s="137"/>
      <c r="G114" s="109" t="s">
        <v>318</v>
      </c>
    </row>
    <row r="115" spans="1:7" ht="16" x14ac:dyDescent="0.2">
      <c r="A115" s="129">
        <v>110</v>
      </c>
      <c r="B115" s="119">
        <v>4201622652</v>
      </c>
      <c r="C115" s="104" t="s">
        <v>204</v>
      </c>
      <c r="D115" s="89">
        <v>2</v>
      </c>
      <c r="E115" s="89">
        <v>6</v>
      </c>
      <c r="F115" s="137"/>
      <c r="G115" s="109" t="s">
        <v>318</v>
      </c>
    </row>
    <row r="116" spans="1:7" ht="16" x14ac:dyDescent="0.2">
      <c r="A116" s="129">
        <v>111</v>
      </c>
      <c r="B116" s="119">
        <v>4201622653</v>
      </c>
      <c r="C116" s="104" t="s">
        <v>206</v>
      </c>
      <c r="D116" s="89">
        <v>2</v>
      </c>
      <c r="E116" s="89">
        <v>6</v>
      </c>
      <c r="F116" s="137"/>
      <c r="G116" s="109" t="s">
        <v>318</v>
      </c>
    </row>
    <row r="117" spans="1:7" ht="16" x14ac:dyDescent="0.2">
      <c r="A117" s="129">
        <v>112</v>
      </c>
      <c r="B117" s="119">
        <v>4201622654</v>
      </c>
      <c r="C117" s="104" t="s">
        <v>157</v>
      </c>
      <c r="D117" s="89">
        <v>2</v>
      </c>
      <c r="E117" s="89">
        <v>1</v>
      </c>
      <c r="F117" s="137"/>
      <c r="G117" s="109" t="s">
        <v>318</v>
      </c>
    </row>
    <row r="118" spans="1:7" ht="16" x14ac:dyDescent="0.2">
      <c r="A118" s="129">
        <v>113</v>
      </c>
      <c r="B118" s="119">
        <v>4201622655</v>
      </c>
      <c r="C118" s="104" t="s">
        <v>328</v>
      </c>
      <c r="D118" s="89">
        <v>2</v>
      </c>
      <c r="E118" s="89">
        <v>6</v>
      </c>
      <c r="F118" s="137"/>
      <c r="G118" s="109" t="s">
        <v>318</v>
      </c>
    </row>
    <row r="119" spans="1:7" ht="16" x14ac:dyDescent="0.2">
      <c r="A119" s="129">
        <v>114</v>
      </c>
      <c r="B119" s="119">
        <v>4201622656</v>
      </c>
      <c r="C119" s="104" t="s">
        <v>329</v>
      </c>
      <c r="D119" s="89">
        <v>2</v>
      </c>
      <c r="E119" s="89">
        <v>6</v>
      </c>
      <c r="F119" s="137"/>
      <c r="G119" s="109" t="s">
        <v>318</v>
      </c>
    </row>
    <row r="120" spans="1:7" ht="16" x14ac:dyDescent="0.2">
      <c r="A120" s="129">
        <v>115</v>
      </c>
      <c r="B120" s="119">
        <v>4201623121</v>
      </c>
      <c r="C120" s="104" t="s">
        <v>156</v>
      </c>
      <c r="D120" s="89">
        <v>3</v>
      </c>
      <c r="E120" s="89">
        <v>1</v>
      </c>
      <c r="F120" s="137"/>
      <c r="G120" s="109" t="s">
        <v>318</v>
      </c>
    </row>
    <row r="121" spans="1:7" ht="16" x14ac:dyDescent="0.2">
      <c r="A121" s="129">
        <v>116</v>
      </c>
      <c r="B121" s="119">
        <v>4201623334</v>
      </c>
      <c r="C121" s="104" t="s">
        <v>169</v>
      </c>
      <c r="D121" s="91">
        <v>3</v>
      </c>
      <c r="E121" s="89">
        <v>3</v>
      </c>
      <c r="F121" s="137"/>
      <c r="G121" s="109" t="s">
        <v>318</v>
      </c>
    </row>
    <row r="122" spans="1:7" ht="16" x14ac:dyDescent="0.2">
      <c r="A122" s="129">
        <v>117</v>
      </c>
      <c r="B122" s="119">
        <v>4201623548</v>
      </c>
      <c r="C122" s="104" t="s">
        <v>294</v>
      </c>
      <c r="D122" s="89">
        <v>2</v>
      </c>
      <c r="E122" s="89">
        <v>5</v>
      </c>
      <c r="F122" s="137"/>
      <c r="G122" s="109" t="s">
        <v>318</v>
      </c>
    </row>
    <row r="123" spans="1:7" ht="16" x14ac:dyDescent="0.2">
      <c r="A123" s="129">
        <v>118</v>
      </c>
      <c r="B123" s="119">
        <v>4201623651</v>
      </c>
      <c r="C123" s="104" t="s">
        <v>304</v>
      </c>
      <c r="D123" s="89">
        <v>2</v>
      </c>
      <c r="E123" s="89">
        <v>6</v>
      </c>
      <c r="F123" s="137"/>
      <c r="G123" s="109" t="s">
        <v>318</v>
      </c>
    </row>
    <row r="124" spans="1:7" ht="16" x14ac:dyDescent="0.2">
      <c r="A124" s="129">
        <v>119</v>
      </c>
      <c r="B124" s="119">
        <v>4201643550</v>
      </c>
      <c r="C124" s="104" t="s">
        <v>202</v>
      </c>
      <c r="D124" s="89">
        <v>3</v>
      </c>
      <c r="E124" s="89">
        <v>6</v>
      </c>
      <c r="F124" s="137"/>
      <c r="G124" s="109" t="s">
        <v>318</v>
      </c>
    </row>
    <row r="125" spans="1:7" ht="16" x14ac:dyDescent="0.2">
      <c r="A125" s="129">
        <v>120</v>
      </c>
      <c r="B125" s="120">
        <v>4212642413</v>
      </c>
      <c r="C125" s="104" t="s">
        <v>170</v>
      </c>
      <c r="D125" s="105">
        <v>2</v>
      </c>
      <c r="E125" s="105">
        <v>4</v>
      </c>
      <c r="F125" s="139"/>
      <c r="G125" s="109" t="s">
        <v>318</v>
      </c>
    </row>
    <row r="126" spans="1:7" ht="16" x14ac:dyDescent="0.2">
      <c r="A126" s="129">
        <v>121</v>
      </c>
      <c r="B126" s="120">
        <v>4212612414</v>
      </c>
      <c r="C126" s="104" t="s">
        <v>309</v>
      </c>
      <c r="D126" s="105">
        <v>2</v>
      </c>
      <c r="E126" s="105">
        <v>4</v>
      </c>
      <c r="F126" s="139"/>
      <c r="G126" s="109" t="s">
        <v>318</v>
      </c>
    </row>
    <row r="127" spans="1:7" ht="16" x14ac:dyDescent="0.2">
      <c r="A127" s="129">
        <v>122</v>
      </c>
      <c r="B127" s="120">
        <v>4201622549</v>
      </c>
      <c r="C127" s="104" t="s">
        <v>307</v>
      </c>
      <c r="D127" s="105">
        <v>3</v>
      </c>
      <c r="E127" s="105">
        <v>5</v>
      </c>
      <c r="F127" s="139"/>
      <c r="G127" s="109" t="s">
        <v>318</v>
      </c>
    </row>
    <row r="128" spans="1:7" ht="16" x14ac:dyDescent="0.2">
      <c r="A128" s="129">
        <v>123</v>
      </c>
      <c r="B128" s="120">
        <v>4201622657</v>
      </c>
      <c r="C128" s="104" t="s">
        <v>305</v>
      </c>
      <c r="D128" s="105">
        <v>3</v>
      </c>
      <c r="E128" s="105">
        <v>6</v>
      </c>
      <c r="F128" s="139"/>
      <c r="G128" s="109" t="s">
        <v>318</v>
      </c>
    </row>
    <row r="129" spans="1:11" ht="16" x14ac:dyDescent="0.2">
      <c r="A129" s="129">
        <v>124</v>
      </c>
      <c r="B129" s="120">
        <v>4201643658</v>
      </c>
      <c r="C129" s="104" t="s">
        <v>308</v>
      </c>
      <c r="D129" s="105">
        <v>2</v>
      </c>
      <c r="E129" s="105">
        <v>7</v>
      </c>
      <c r="F129" s="139"/>
      <c r="G129" s="109" t="s">
        <v>318</v>
      </c>
    </row>
    <row r="130" spans="1:11" ht="16" x14ac:dyDescent="0.2">
      <c r="A130" s="129">
        <v>125</v>
      </c>
      <c r="B130" s="120">
        <v>4201642759</v>
      </c>
      <c r="C130" s="104" t="s">
        <v>295</v>
      </c>
      <c r="D130" s="105">
        <v>3</v>
      </c>
      <c r="E130" s="105">
        <v>7</v>
      </c>
      <c r="F130" s="139"/>
      <c r="G130" s="109" t="s">
        <v>318</v>
      </c>
    </row>
    <row r="131" spans="1:11" ht="16" x14ac:dyDescent="0.2">
      <c r="A131" s="129">
        <v>126</v>
      </c>
      <c r="B131" s="120">
        <v>4201633766</v>
      </c>
      <c r="C131" s="104" t="s">
        <v>306</v>
      </c>
      <c r="D131" s="105">
        <v>2</v>
      </c>
      <c r="E131" s="105">
        <v>7</v>
      </c>
      <c r="F131" s="139"/>
      <c r="G131" s="109" t="s">
        <v>318</v>
      </c>
    </row>
    <row r="132" spans="1:11" ht="16" x14ac:dyDescent="0.2">
      <c r="A132" s="129">
        <v>127</v>
      </c>
      <c r="B132" s="120">
        <v>4212612617</v>
      </c>
      <c r="C132" s="104" t="s">
        <v>296</v>
      </c>
      <c r="D132" s="105">
        <v>4</v>
      </c>
      <c r="E132" s="105">
        <v>7</v>
      </c>
      <c r="F132" s="139"/>
      <c r="G132" s="109" t="s">
        <v>318</v>
      </c>
    </row>
    <row r="133" spans="1:11" ht="16" x14ac:dyDescent="0.2">
      <c r="A133" s="129">
        <v>128</v>
      </c>
      <c r="B133" s="120">
        <v>4212644718</v>
      </c>
      <c r="C133" s="104" t="s">
        <v>297</v>
      </c>
      <c r="D133" s="105">
        <v>2</v>
      </c>
      <c r="E133" s="105">
        <v>7</v>
      </c>
      <c r="F133" s="139"/>
      <c r="G133" s="109" t="s">
        <v>318</v>
      </c>
    </row>
    <row r="134" spans="1:11" ht="16" x14ac:dyDescent="0.2">
      <c r="A134" s="129">
        <v>129</v>
      </c>
      <c r="B134" s="120">
        <v>4212642719</v>
      </c>
      <c r="C134" s="104" t="s">
        <v>221</v>
      </c>
      <c r="D134" s="105">
        <v>6</v>
      </c>
      <c r="E134" s="105">
        <v>8</v>
      </c>
      <c r="F134" s="139"/>
      <c r="G134" s="109" t="s">
        <v>318</v>
      </c>
    </row>
    <row r="135" spans="1:11" ht="16" x14ac:dyDescent="0.2">
      <c r="A135" s="129">
        <v>130</v>
      </c>
      <c r="B135" s="120">
        <v>4201643760</v>
      </c>
      <c r="C135" s="104" t="s">
        <v>321</v>
      </c>
      <c r="D135" s="105">
        <v>3</v>
      </c>
      <c r="E135" s="105">
        <v>7</v>
      </c>
      <c r="F135" s="139"/>
      <c r="G135" s="109" t="s">
        <v>318</v>
      </c>
    </row>
    <row r="136" spans="1:11" ht="16" x14ac:dyDescent="0.2">
      <c r="A136" s="129">
        <v>131</v>
      </c>
      <c r="B136" s="120">
        <v>4201633761</v>
      </c>
      <c r="C136" s="104" t="s">
        <v>322</v>
      </c>
      <c r="D136" s="105">
        <v>3</v>
      </c>
      <c r="E136" s="105">
        <v>7</v>
      </c>
      <c r="F136" s="139"/>
      <c r="G136" s="109" t="s">
        <v>318</v>
      </c>
    </row>
    <row r="137" spans="1:11" ht="16" x14ac:dyDescent="0.2">
      <c r="A137" s="129">
        <v>132</v>
      </c>
      <c r="B137" s="121">
        <v>4201633762</v>
      </c>
      <c r="C137" s="104" t="s">
        <v>323</v>
      </c>
      <c r="D137" s="106">
        <v>3</v>
      </c>
      <c r="E137" s="106">
        <v>7</v>
      </c>
      <c r="F137" s="140"/>
      <c r="G137" s="109" t="s">
        <v>318</v>
      </c>
    </row>
    <row r="138" spans="1:11" ht="16" x14ac:dyDescent="0.2">
      <c r="A138" s="129">
        <v>133</v>
      </c>
      <c r="B138" s="121">
        <v>4201633763</v>
      </c>
      <c r="C138" s="104" t="s">
        <v>324</v>
      </c>
      <c r="D138" s="106">
        <v>3</v>
      </c>
      <c r="E138" s="106">
        <v>7</v>
      </c>
      <c r="F138" s="140"/>
      <c r="G138" s="109" t="s">
        <v>318</v>
      </c>
    </row>
    <row r="139" spans="1:11" ht="16" x14ac:dyDescent="0.2">
      <c r="A139" s="129">
        <v>134</v>
      </c>
      <c r="B139" s="121">
        <v>4201633764</v>
      </c>
      <c r="C139" s="104" t="s">
        <v>325</v>
      </c>
      <c r="D139" s="106">
        <v>3</v>
      </c>
      <c r="E139" s="106">
        <v>7</v>
      </c>
      <c r="F139" s="140"/>
      <c r="G139" s="109" t="s">
        <v>318</v>
      </c>
    </row>
    <row r="140" spans="1:11" ht="16" x14ac:dyDescent="0.2">
      <c r="A140" s="129">
        <v>135</v>
      </c>
      <c r="B140" s="121">
        <v>4201633765</v>
      </c>
      <c r="C140" s="104" t="s">
        <v>326</v>
      </c>
      <c r="D140" s="106">
        <v>3</v>
      </c>
      <c r="E140" s="106">
        <v>7</v>
      </c>
      <c r="F140" s="140"/>
      <c r="G140" s="109" t="s">
        <v>318</v>
      </c>
    </row>
    <row r="141" spans="1:11" s="65" customFormat="1" x14ac:dyDescent="0.2">
      <c r="G141" s="107"/>
      <c r="J141" s="76"/>
      <c r="K141" s="76"/>
    </row>
    <row r="142" spans="1:11" s="65" customFormat="1" x14ac:dyDescent="0.2">
      <c r="G142" s="107"/>
      <c r="J142" s="76"/>
      <c r="K142" s="76"/>
    </row>
    <row r="143" spans="1:11" hidden="1" x14ac:dyDescent="0.2"/>
    <row r="144" spans="1:11" hidden="1" x14ac:dyDescent="0.2">
      <c r="B144" s="122"/>
    </row>
    <row r="145" spans="2:2" hidden="1" x14ac:dyDescent="0.2">
      <c r="B145" s="122"/>
    </row>
    <row r="146" spans="2:2" hidden="1" x14ac:dyDescent="0.2">
      <c r="B146" s="122"/>
    </row>
    <row r="147" spans="2:2" hidden="1" x14ac:dyDescent="0.2">
      <c r="B147" s="122"/>
    </row>
    <row r="148" spans="2:2" hidden="1" x14ac:dyDescent="0.2">
      <c r="B148" s="122"/>
    </row>
    <row r="149" spans="2:2" hidden="1" x14ac:dyDescent="0.2">
      <c r="B149" s="122"/>
    </row>
    <row r="150" spans="2:2" hidden="1" x14ac:dyDescent="0.2">
      <c r="B150" s="122"/>
    </row>
    <row r="151" spans="2:2" hidden="1" x14ac:dyDescent="0.2">
      <c r="B151" s="122"/>
    </row>
    <row r="152" spans="2:2" hidden="1" x14ac:dyDescent="0.2">
      <c r="B152" s="122"/>
    </row>
    <row r="153" spans="2:2" hidden="1" x14ac:dyDescent="0.2">
      <c r="B153" s="122"/>
    </row>
    <row r="154" spans="2:2" hidden="1" x14ac:dyDescent="0.2">
      <c r="B154" s="122"/>
    </row>
    <row r="155" spans="2:2" hidden="1" x14ac:dyDescent="0.2">
      <c r="B155" s="122"/>
    </row>
    <row r="156" spans="2:2" hidden="1" x14ac:dyDescent="0.2">
      <c r="B156" s="122"/>
    </row>
    <row r="157" spans="2:2" hidden="1" x14ac:dyDescent="0.2">
      <c r="B157" s="122"/>
    </row>
    <row r="158" spans="2:2" hidden="1" x14ac:dyDescent="0.2">
      <c r="B158" s="122"/>
    </row>
    <row r="159" spans="2:2" hidden="1" x14ac:dyDescent="0.2">
      <c r="B159" s="122"/>
    </row>
    <row r="160" spans="2:2" hidden="1" x14ac:dyDescent="0.2">
      <c r="B160" s="122"/>
    </row>
    <row r="161" spans="2:2" hidden="1" x14ac:dyDescent="0.2">
      <c r="B161" s="122"/>
    </row>
    <row r="162" spans="2:2" hidden="1" x14ac:dyDescent="0.2">
      <c r="B162" s="122"/>
    </row>
    <row r="163" spans="2:2" hidden="1" x14ac:dyDescent="0.2">
      <c r="B163" s="122"/>
    </row>
    <row r="164" spans="2:2" hidden="1" x14ac:dyDescent="0.2">
      <c r="B164" s="122"/>
    </row>
    <row r="165" spans="2:2" hidden="1" x14ac:dyDescent="0.2">
      <c r="B165" s="122"/>
    </row>
    <row r="166" spans="2:2" hidden="1" x14ac:dyDescent="0.2">
      <c r="B166" s="122"/>
    </row>
    <row r="167" spans="2:2" hidden="1" x14ac:dyDescent="0.2">
      <c r="B167" s="122"/>
    </row>
    <row r="168" spans="2:2" hidden="1" x14ac:dyDescent="0.2">
      <c r="B168" s="122"/>
    </row>
    <row r="169" spans="2:2" hidden="1" x14ac:dyDescent="0.2">
      <c r="B169" s="122"/>
    </row>
    <row r="170" spans="2:2" hidden="1" x14ac:dyDescent="0.2">
      <c r="B170" s="122"/>
    </row>
    <row r="171" spans="2:2" hidden="1" x14ac:dyDescent="0.2">
      <c r="B171" s="122"/>
    </row>
    <row r="172" spans="2:2" hidden="1" x14ac:dyDescent="0.2">
      <c r="B172" s="122"/>
    </row>
    <row r="173" spans="2:2" hidden="1" x14ac:dyDescent="0.2">
      <c r="B173" s="122"/>
    </row>
    <row r="174" spans="2:2" hidden="1" x14ac:dyDescent="0.2">
      <c r="B174" s="122"/>
    </row>
    <row r="175" spans="2:2" hidden="1" x14ac:dyDescent="0.2">
      <c r="B175" s="122"/>
    </row>
    <row r="176" spans="2:2" hidden="1" x14ac:dyDescent="0.2">
      <c r="B176" s="122"/>
    </row>
    <row r="177" spans="2:2" hidden="1" x14ac:dyDescent="0.2">
      <c r="B177" s="122"/>
    </row>
    <row r="178" spans="2:2" hidden="1" x14ac:dyDescent="0.2">
      <c r="B178" s="122"/>
    </row>
    <row r="179" spans="2:2" hidden="1" x14ac:dyDescent="0.2">
      <c r="B179" s="122"/>
    </row>
    <row r="180" spans="2:2" hidden="1" x14ac:dyDescent="0.2">
      <c r="B180" s="122"/>
    </row>
    <row r="181" spans="2:2" hidden="1" x14ac:dyDescent="0.2">
      <c r="B181" s="122"/>
    </row>
    <row r="182" spans="2:2" hidden="1" x14ac:dyDescent="0.2">
      <c r="B182" s="122"/>
    </row>
    <row r="183" spans="2:2" hidden="1" x14ac:dyDescent="0.2">
      <c r="B183" s="122"/>
    </row>
    <row r="184" spans="2:2" hidden="1" x14ac:dyDescent="0.2">
      <c r="B184" s="122"/>
    </row>
    <row r="185" spans="2:2" hidden="1" x14ac:dyDescent="0.2">
      <c r="B185" s="122"/>
    </row>
    <row r="186" spans="2:2" hidden="1" x14ac:dyDescent="0.2">
      <c r="B186" s="122"/>
    </row>
    <row r="187" spans="2:2" hidden="1" x14ac:dyDescent="0.2">
      <c r="B187" s="122"/>
    </row>
    <row r="188" spans="2:2" hidden="1" x14ac:dyDescent="0.2">
      <c r="B188" s="122"/>
    </row>
    <row r="189" spans="2:2" hidden="1" x14ac:dyDescent="0.2">
      <c r="B189" s="122"/>
    </row>
    <row r="190" spans="2:2" hidden="1" x14ac:dyDescent="0.2">
      <c r="B190" s="122"/>
    </row>
    <row r="191" spans="2:2" hidden="1" x14ac:dyDescent="0.2">
      <c r="B191" s="122"/>
    </row>
    <row r="192" spans="2:2" hidden="1" x14ac:dyDescent="0.2">
      <c r="B192" s="122"/>
    </row>
    <row r="193" spans="2:2" hidden="1" x14ac:dyDescent="0.2">
      <c r="B193" s="122"/>
    </row>
    <row r="194" spans="2:2" hidden="1" x14ac:dyDescent="0.2">
      <c r="B194" s="122"/>
    </row>
    <row r="195" spans="2:2" hidden="1" x14ac:dyDescent="0.2">
      <c r="B195" s="122"/>
    </row>
    <row r="196" spans="2:2" hidden="1" x14ac:dyDescent="0.2">
      <c r="B196" s="122"/>
    </row>
    <row r="197" spans="2:2" hidden="1" x14ac:dyDescent="0.2">
      <c r="B197" s="122"/>
    </row>
    <row r="198" spans="2:2" hidden="1" x14ac:dyDescent="0.2">
      <c r="B198" s="122"/>
    </row>
    <row r="199" spans="2:2" hidden="1" x14ac:dyDescent="0.2">
      <c r="B199" s="122"/>
    </row>
    <row r="200" spans="2:2" hidden="1" x14ac:dyDescent="0.2">
      <c r="B200" s="122"/>
    </row>
    <row r="201" spans="2:2" hidden="1" x14ac:dyDescent="0.2">
      <c r="B201" s="122"/>
    </row>
    <row r="202" spans="2:2" hidden="1" x14ac:dyDescent="0.2">
      <c r="B202" s="122"/>
    </row>
    <row r="203" spans="2:2" hidden="1" x14ac:dyDescent="0.2">
      <c r="B203" s="122"/>
    </row>
    <row r="204" spans="2:2" hidden="1" x14ac:dyDescent="0.2">
      <c r="B204" s="122"/>
    </row>
    <row r="205" spans="2:2" hidden="1" x14ac:dyDescent="0.2">
      <c r="B205" s="122"/>
    </row>
    <row r="206" spans="2:2" hidden="1" x14ac:dyDescent="0.2">
      <c r="B206" s="122"/>
    </row>
    <row r="207" spans="2:2" hidden="1" x14ac:dyDescent="0.2">
      <c r="B207" s="122"/>
    </row>
    <row r="208" spans="2:2" hidden="1" x14ac:dyDescent="0.2">
      <c r="B208" s="122"/>
    </row>
    <row r="209" spans="2:2" hidden="1" x14ac:dyDescent="0.2">
      <c r="B209" s="122"/>
    </row>
    <row r="210" spans="2:2" hidden="1" x14ac:dyDescent="0.2">
      <c r="B210" s="122"/>
    </row>
    <row r="211" spans="2:2" hidden="1" x14ac:dyDescent="0.2">
      <c r="B211" s="122"/>
    </row>
    <row r="212" spans="2:2" hidden="1" x14ac:dyDescent="0.2">
      <c r="B212" s="122"/>
    </row>
    <row r="213" spans="2:2" hidden="1" x14ac:dyDescent="0.2">
      <c r="B213" s="122"/>
    </row>
    <row r="214" spans="2:2" hidden="1" x14ac:dyDescent="0.2">
      <c r="B214" s="122"/>
    </row>
    <row r="215" spans="2:2" hidden="1" x14ac:dyDescent="0.2">
      <c r="B215" s="122"/>
    </row>
    <row r="216" spans="2:2" hidden="1" x14ac:dyDescent="0.2">
      <c r="B216" s="122"/>
    </row>
    <row r="217" spans="2:2" hidden="1" x14ac:dyDescent="0.2">
      <c r="B217" s="122"/>
    </row>
    <row r="218" spans="2:2" hidden="1" x14ac:dyDescent="0.2">
      <c r="B218" s="122"/>
    </row>
    <row r="219" spans="2:2" hidden="1" x14ac:dyDescent="0.2">
      <c r="B219" s="122"/>
    </row>
    <row r="220" spans="2:2" hidden="1" x14ac:dyDescent="0.2">
      <c r="B220" s="122"/>
    </row>
    <row r="221" spans="2:2" hidden="1" x14ac:dyDescent="0.2">
      <c r="B221" s="122"/>
    </row>
    <row r="222" spans="2:2" hidden="1" x14ac:dyDescent="0.2">
      <c r="B222" s="122"/>
    </row>
    <row r="223" spans="2:2" hidden="1" x14ac:dyDescent="0.2">
      <c r="B223" s="122"/>
    </row>
    <row r="224" spans="2:2" hidden="1" x14ac:dyDescent="0.2">
      <c r="B224" s="122"/>
    </row>
    <row r="225" spans="2:2" hidden="1" x14ac:dyDescent="0.2">
      <c r="B225" s="122"/>
    </row>
    <row r="226" spans="2:2" hidden="1" x14ac:dyDescent="0.2">
      <c r="B226" s="122"/>
    </row>
    <row r="227" spans="2:2" hidden="1" x14ac:dyDescent="0.2">
      <c r="B227" s="122"/>
    </row>
    <row r="228" spans="2:2" hidden="1" x14ac:dyDescent="0.2">
      <c r="B228" s="122"/>
    </row>
    <row r="229" spans="2:2" hidden="1" x14ac:dyDescent="0.2">
      <c r="B229" s="122"/>
    </row>
    <row r="230" spans="2:2" hidden="1" x14ac:dyDescent="0.2">
      <c r="B230" s="122"/>
    </row>
    <row r="231" spans="2:2" hidden="1" x14ac:dyDescent="0.2">
      <c r="B231" s="122"/>
    </row>
    <row r="232" spans="2:2" hidden="1" x14ac:dyDescent="0.2">
      <c r="B232" s="122"/>
    </row>
    <row r="233" spans="2:2" hidden="1" x14ac:dyDescent="0.2">
      <c r="B233" s="122"/>
    </row>
    <row r="234" spans="2:2" hidden="1" x14ac:dyDescent="0.2">
      <c r="B234" s="122"/>
    </row>
    <row r="235" spans="2:2" hidden="1" x14ac:dyDescent="0.2">
      <c r="B235" s="122"/>
    </row>
    <row r="236" spans="2:2" hidden="1" x14ac:dyDescent="0.2">
      <c r="B236" s="122"/>
    </row>
    <row r="237" spans="2:2" hidden="1" x14ac:dyDescent="0.2">
      <c r="B237" s="122"/>
    </row>
    <row r="238" spans="2:2" hidden="1" x14ac:dyDescent="0.2">
      <c r="B238" s="122"/>
    </row>
    <row r="239" spans="2:2" hidden="1" x14ac:dyDescent="0.2">
      <c r="B239" s="122"/>
    </row>
    <row r="240" spans="2:2" hidden="1" x14ac:dyDescent="0.2">
      <c r="B240" s="122"/>
    </row>
    <row r="241" spans="2:2" hidden="1" x14ac:dyDescent="0.2">
      <c r="B241" s="122"/>
    </row>
    <row r="242" spans="2:2" hidden="1" x14ac:dyDescent="0.2">
      <c r="B242" s="122"/>
    </row>
    <row r="243" spans="2:2" hidden="1" x14ac:dyDescent="0.2">
      <c r="B243" s="122"/>
    </row>
    <row r="244" spans="2:2" hidden="1" x14ac:dyDescent="0.2">
      <c r="B244" s="122"/>
    </row>
    <row r="245" spans="2:2" hidden="1" x14ac:dyDescent="0.2">
      <c r="B245" s="122"/>
    </row>
    <row r="246" spans="2:2" hidden="1" x14ac:dyDescent="0.2">
      <c r="B246" s="122"/>
    </row>
    <row r="247" spans="2:2" hidden="1" x14ac:dyDescent="0.2">
      <c r="B247" s="122"/>
    </row>
    <row r="248" spans="2:2" hidden="1" x14ac:dyDescent="0.2">
      <c r="B248" s="122"/>
    </row>
    <row r="249" spans="2:2" hidden="1" x14ac:dyDescent="0.2">
      <c r="B249" s="122"/>
    </row>
    <row r="250" spans="2:2" hidden="1" x14ac:dyDescent="0.2">
      <c r="B250" s="122"/>
    </row>
    <row r="251" spans="2:2" hidden="1" x14ac:dyDescent="0.2">
      <c r="B251" s="122"/>
    </row>
    <row r="252" spans="2:2" hidden="1" x14ac:dyDescent="0.2">
      <c r="B252" s="122"/>
    </row>
    <row r="253" spans="2:2" hidden="1" x14ac:dyDescent="0.2">
      <c r="B253" s="122"/>
    </row>
    <row r="254" spans="2:2" hidden="1" x14ac:dyDescent="0.2">
      <c r="B254" s="122"/>
    </row>
    <row r="255" spans="2:2" hidden="1" x14ac:dyDescent="0.2">
      <c r="B255" s="122"/>
    </row>
    <row r="256" spans="2:2" hidden="1" x14ac:dyDescent="0.2">
      <c r="B256" s="122"/>
    </row>
    <row r="257" spans="2:2" hidden="1" x14ac:dyDescent="0.2">
      <c r="B257" s="122"/>
    </row>
    <row r="258" spans="2:2" hidden="1" x14ac:dyDescent="0.2">
      <c r="B258" s="122"/>
    </row>
    <row r="259" spans="2:2" hidden="1" x14ac:dyDescent="0.2">
      <c r="B259" s="122"/>
    </row>
    <row r="260" spans="2:2" hidden="1" x14ac:dyDescent="0.2">
      <c r="B260" s="122"/>
    </row>
    <row r="261" spans="2:2" hidden="1" x14ac:dyDescent="0.2">
      <c r="B261" s="122"/>
    </row>
    <row r="262" spans="2:2" hidden="1" x14ac:dyDescent="0.2">
      <c r="B262" s="122"/>
    </row>
    <row r="263" spans="2:2" hidden="1" x14ac:dyDescent="0.2">
      <c r="B263" s="122"/>
    </row>
    <row r="264" spans="2:2" hidden="1" x14ac:dyDescent="0.2">
      <c r="B264" s="122"/>
    </row>
    <row r="265" spans="2:2" hidden="1" x14ac:dyDescent="0.2">
      <c r="B265" s="122"/>
    </row>
    <row r="266" spans="2:2" hidden="1" x14ac:dyDescent="0.2">
      <c r="B266" s="122"/>
    </row>
    <row r="267" spans="2:2" hidden="1" x14ac:dyDescent="0.2">
      <c r="B267" s="122"/>
    </row>
    <row r="268" spans="2:2" hidden="1" x14ac:dyDescent="0.2">
      <c r="B268" s="122"/>
    </row>
    <row r="269" spans="2:2" hidden="1" x14ac:dyDescent="0.2">
      <c r="B269" s="122"/>
    </row>
    <row r="270" spans="2:2" hidden="1" x14ac:dyDescent="0.2">
      <c r="B270" s="122"/>
    </row>
    <row r="271" spans="2:2" hidden="1" x14ac:dyDescent="0.2">
      <c r="B271" s="122"/>
    </row>
    <row r="272" spans="2:2" hidden="1" x14ac:dyDescent="0.2">
      <c r="B272" s="122"/>
    </row>
    <row r="273" spans="2:2" hidden="1" x14ac:dyDescent="0.2">
      <c r="B273" s="122"/>
    </row>
    <row r="274" spans="2:2" hidden="1" x14ac:dyDescent="0.2">
      <c r="B274" s="122"/>
    </row>
    <row r="275" spans="2:2" hidden="1" x14ac:dyDescent="0.2">
      <c r="B275" s="122"/>
    </row>
    <row r="276" spans="2:2" hidden="1" x14ac:dyDescent="0.2">
      <c r="B276" s="122"/>
    </row>
    <row r="277" spans="2:2" hidden="1" x14ac:dyDescent="0.2">
      <c r="B277" s="122"/>
    </row>
    <row r="278" spans="2:2" hidden="1" x14ac:dyDescent="0.2">
      <c r="B278" s="122"/>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2"/>
  <sheetViews>
    <sheetView topLeftCell="A17" workbookViewId="0">
      <selection activeCell="E19" sqref="E19"/>
    </sheetView>
  </sheetViews>
  <sheetFormatPr baseColWidth="10" defaultColWidth="0" defaultRowHeight="15" zeroHeight="1" x14ac:dyDescent="0.2"/>
  <cols>
    <col min="1" max="1" width="9.1640625" customWidth="1"/>
    <col min="2" max="2" width="36.1640625" customWidth="1"/>
    <col min="3" max="3" width="6.5" customWidth="1"/>
    <col min="4" max="4" width="32.33203125" hidden="1" customWidth="1"/>
    <col min="5" max="5" width="77.5" style="32" customWidth="1"/>
    <col min="6" max="6" width="9.1640625" customWidth="1"/>
    <col min="7" max="16384" width="9.1640625" hidden="1"/>
  </cols>
  <sheetData>
    <row r="1" spans="1:6" x14ac:dyDescent="0.2">
      <c r="A1" s="36"/>
      <c r="B1" s="36"/>
      <c r="C1" s="36"/>
      <c r="D1" s="36"/>
      <c r="E1" s="37"/>
      <c r="F1" s="36"/>
    </row>
    <row r="2" spans="1:6" ht="24" x14ac:dyDescent="0.3">
      <c r="A2" s="36"/>
      <c r="B2" s="64" t="s">
        <v>282</v>
      </c>
      <c r="C2" s="36"/>
      <c r="D2" s="36"/>
      <c r="E2" s="37"/>
      <c r="F2" s="36"/>
    </row>
    <row r="3" spans="1:6" x14ac:dyDescent="0.2">
      <c r="A3" s="36"/>
      <c r="B3" s="36"/>
      <c r="C3" s="36"/>
      <c r="D3" s="36"/>
      <c r="E3" s="37"/>
      <c r="F3" s="36"/>
    </row>
    <row r="4" spans="1:6" x14ac:dyDescent="0.2">
      <c r="A4" s="36"/>
      <c r="B4" s="24" t="s">
        <v>316</v>
      </c>
      <c r="C4" s="39" t="s">
        <v>57</v>
      </c>
      <c r="D4" s="39">
        <f>E4</f>
        <v>4201622547</v>
      </c>
      <c r="E4" s="110">
        <f>'Input Kode Matkul'!B3</f>
        <v>4201622547</v>
      </c>
      <c r="F4" s="36"/>
    </row>
    <row r="5" spans="1:6" ht="16" x14ac:dyDescent="0.2">
      <c r="A5" s="36"/>
      <c r="B5" s="35" t="s">
        <v>85</v>
      </c>
      <c r="C5" s="45" t="s">
        <v>57</v>
      </c>
      <c r="D5" s="45" t="str">
        <f>E5</f>
        <v>Praktikum Bimbingan dan Konseling Kelompok</v>
      </c>
      <c r="E5" s="34" t="str">
        <f>'Input Kode Matkul'!C3</f>
        <v>Praktikum Bimbingan dan Konseling Kelompok</v>
      </c>
      <c r="F5" s="36"/>
    </row>
    <row r="6" spans="1:6" ht="16" x14ac:dyDescent="0.2">
      <c r="A6" s="36"/>
      <c r="B6" s="35" t="s">
        <v>337</v>
      </c>
      <c r="C6" s="45" t="s">
        <v>57</v>
      </c>
      <c r="D6" s="45"/>
      <c r="E6" s="32" t="s">
        <v>340</v>
      </c>
      <c r="F6" s="36"/>
    </row>
    <row r="7" spans="1:6" x14ac:dyDescent="0.2">
      <c r="A7" s="36"/>
      <c r="B7" s="24" t="s">
        <v>86</v>
      </c>
      <c r="C7" s="39" t="s">
        <v>57</v>
      </c>
      <c r="D7" s="39">
        <f>E7</f>
        <v>3</v>
      </c>
      <c r="E7" s="34">
        <f>'Input Kode Matkul'!D3</f>
        <v>3</v>
      </c>
      <c r="F7" s="36"/>
    </row>
    <row r="8" spans="1:6" x14ac:dyDescent="0.2">
      <c r="A8" s="36"/>
      <c r="B8" s="35" t="s">
        <v>87</v>
      </c>
      <c r="C8" s="45" t="s">
        <v>57</v>
      </c>
      <c r="D8" s="45">
        <f>E8</f>
        <v>5</v>
      </c>
      <c r="E8" s="34">
        <f>'Input Kode Matkul'!E3</f>
        <v>5</v>
      </c>
      <c r="F8" s="36"/>
    </row>
    <row r="9" spans="1:6" ht="16" x14ac:dyDescent="0.2">
      <c r="A9" s="36"/>
      <c r="B9" s="24" t="s">
        <v>88</v>
      </c>
      <c r="C9" s="39" t="s">
        <v>57</v>
      </c>
      <c r="D9" s="39" t="str">
        <f>LEFT(E9,16)</f>
        <v>14 Februari 2018</v>
      </c>
      <c r="E9" s="32" t="s">
        <v>223</v>
      </c>
      <c r="F9" s="36"/>
    </row>
    <row r="10" spans="1:6" ht="32" x14ac:dyDescent="0.2">
      <c r="A10" s="36"/>
      <c r="B10" s="44" t="s">
        <v>91</v>
      </c>
      <c r="C10" s="43" t="s">
        <v>57</v>
      </c>
      <c r="D10" s="43">
        <f>E10</f>
        <v>0</v>
      </c>
      <c r="F10" s="36"/>
    </row>
    <row r="11" spans="1:6" ht="32" x14ac:dyDescent="0.2">
      <c r="A11" s="36"/>
      <c r="B11" s="33" t="s">
        <v>92</v>
      </c>
      <c r="C11" s="41" t="s">
        <v>57</v>
      </c>
      <c r="D11" s="41">
        <f>E11</f>
        <v>0</v>
      </c>
      <c r="F11" s="36"/>
    </row>
    <row r="12" spans="1:6" x14ac:dyDescent="0.2">
      <c r="A12" s="36"/>
      <c r="B12" s="35" t="s">
        <v>93</v>
      </c>
      <c r="C12" s="43" t="s">
        <v>57</v>
      </c>
      <c r="D12" s="41">
        <f>E12</f>
        <v>0</v>
      </c>
      <c r="F12" s="36"/>
    </row>
    <row r="13" spans="1:6" s="36" customFormat="1" x14ac:dyDescent="0.2">
      <c r="E13" s="37"/>
    </row>
    <row r="14" spans="1:6" x14ac:dyDescent="0.2">
      <c r="A14" s="36"/>
      <c r="B14" s="24" t="s">
        <v>315</v>
      </c>
      <c r="C14" s="24"/>
      <c r="D14" s="24"/>
      <c r="E14" s="34"/>
      <c r="F14" s="36"/>
    </row>
    <row r="15" spans="1:6" ht="17.25" customHeight="1" x14ac:dyDescent="0.2">
      <c r="A15" s="36"/>
      <c r="B15" s="57" t="s">
        <v>6</v>
      </c>
      <c r="C15" s="58" t="s">
        <v>57</v>
      </c>
      <c r="D15" s="56" t="str">
        <f>E15</f>
        <v>S9 Menunjukkan sikap bertanggungjawab atas pekerjaan di bidang keahliannya secara mandiri</v>
      </c>
      <c r="E15" s="32" t="s">
        <v>271</v>
      </c>
      <c r="F15" s="36"/>
    </row>
    <row r="16" spans="1:6" ht="16" x14ac:dyDescent="0.2">
      <c r="A16" s="36"/>
      <c r="B16" s="57" t="s">
        <v>7</v>
      </c>
      <c r="C16" s="58" t="s">
        <v>57</v>
      </c>
      <c r="D16" s="56" t="str">
        <f t="shared" ref="D16:D20" si="0">E16</f>
        <v>P4 Menguasai kerangka teoretik dan praksis bimbingan dan konseling.</v>
      </c>
      <c r="E16" s="32" t="s">
        <v>256</v>
      </c>
      <c r="F16" s="36"/>
    </row>
    <row r="17" spans="1:6" ht="48" x14ac:dyDescent="0.2">
      <c r="A17" s="36"/>
      <c r="B17" s="57" t="s">
        <v>8</v>
      </c>
      <c r="C17" s="58" t="s">
        <v>57</v>
      </c>
      <c r="D17" s="56" t="str">
        <f t="shared" si="0"/>
        <v>KU1 Mampu menerapkan pemikiran logis, kritis, sistematis, dan inovatif dalam konteks pengembangan atau implementasi ilmu pengetahuan dan teknologi yang memperhatikan dan menerapkan nilai humaniora yang sesuai dengan bidang keahliannya</v>
      </c>
      <c r="E17" s="32" t="s">
        <v>272</v>
      </c>
      <c r="F17" s="36"/>
    </row>
    <row r="18" spans="1:6" ht="16" x14ac:dyDescent="0.2">
      <c r="A18" s="36"/>
      <c r="B18" s="57" t="s">
        <v>8</v>
      </c>
      <c r="C18" s="58" t="s">
        <v>57</v>
      </c>
      <c r="D18" s="56" t="str">
        <f t="shared" si="0"/>
        <v>KU2 Mampu menunjukkan kinerja mandiri, bermutu, dan terukur</v>
      </c>
      <c r="E18" s="32" t="s">
        <v>273</v>
      </c>
      <c r="F18" s="36"/>
    </row>
    <row r="19" spans="1:6" ht="64" x14ac:dyDescent="0.2">
      <c r="A19" s="36"/>
      <c r="B19" s="57" t="s">
        <v>8</v>
      </c>
      <c r="C19" s="58" t="s">
        <v>57</v>
      </c>
      <c r="D19" s="56" t="str">
        <f t="shared" si="0"/>
        <v>KU3 Mampu mengkaji implikasi pengembangan atau implementasi ilmu pengetahuan dan teknologi yang memperhatikan dan menerapkan nilai humaniora sesuai dengan keahliannya berdasarkan kaidah, tata cara dan etika ilmiah dalam rangka menghasilkan solusi, gagasan, desain atiau kritik seni</v>
      </c>
      <c r="E19" s="32" t="s">
        <v>274</v>
      </c>
      <c r="F19" s="36"/>
    </row>
    <row r="20" spans="1:6" ht="16" x14ac:dyDescent="0.2">
      <c r="A20" s="36"/>
      <c r="B20" s="57" t="s">
        <v>9</v>
      </c>
      <c r="C20" s="58" t="s">
        <v>57</v>
      </c>
      <c r="D20" s="56" t="str">
        <f t="shared" si="0"/>
        <v xml:space="preserve">KK4 Merancang dan mengimplementasikan program bimbingan dan konseling yang komprehensif. </v>
      </c>
      <c r="E20" s="32" t="s">
        <v>246</v>
      </c>
      <c r="F20" s="36"/>
    </row>
    <row r="21" spans="1:6" s="36" customFormat="1" x14ac:dyDescent="0.2">
      <c r="E21" s="37"/>
    </row>
    <row r="22" spans="1:6" x14ac:dyDescent="0.2">
      <c r="A22" s="36"/>
      <c r="B22" s="24" t="s">
        <v>314</v>
      </c>
      <c r="C22" s="24"/>
      <c r="D22" s="24"/>
      <c r="E22" s="34"/>
      <c r="F22" s="36"/>
    </row>
    <row r="23" spans="1:6" ht="16" x14ac:dyDescent="0.2">
      <c r="A23" s="36"/>
      <c r="B23" s="56" t="s">
        <v>11</v>
      </c>
      <c r="C23" s="58" t="s">
        <v>57</v>
      </c>
      <c r="D23" s="40"/>
      <c r="E23" s="32" t="s">
        <v>360</v>
      </c>
      <c r="F23" s="36"/>
    </row>
    <row r="24" spans="1:6" ht="16" x14ac:dyDescent="0.2">
      <c r="A24" s="36"/>
      <c r="B24" s="56" t="s">
        <v>12</v>
      </c>
      <c r="C24" s="58" t="s">
        <v>57</v>
      </c>
      <c r="D24" s="40"/>
      <c r="E24" s="32" t="s">
        <v>361</v>
      </c>
      <c r="F24" s="36"/>
    </row>
    <row r="25" spans="1:6" ht="16" x14ac:dyDescent="0.2">
      <c r="A25" s="36"/>
      <c r="B25" s="56" t="s">
        <v>13</v>
      </c>
      <c r="C25" s="58" t="s">
        <v>57</v>
      </c>
      <c r="D25" s="40"/>
      <c r="E25" s="32" t="s">
        <v>349</v>
      </c>
      <c r="F25" s="36"/>
    </row>
    <row r="26" spans="1:6" x14ac:dyDescent="0.2">
      <c r="A26" s="36"/>
      <c r="B26" s="56" t="s">
        <v>14</v>
      </c>
      <c r="C26" s="58" t="s">
        <v>57</v>
      </c>
      <c r="D26" s="40"/>
      <c r="F26" s="36"/>
    </row>
    <row r="27" spans="1:6" x14ac:dyDescent="0.2">
      <c r="A27" s="36"/>
      <c r="B27" s="56" t="s">
        <v>15</v>
      </c>
      <c r="C27" s="58" t="s">
        <v>57</v>
      </c>
      <c r="D27" s="40"/>
      <c r="F27" s="36"/>
    </row>
    <row r="28" spans="1:6" s="36" customFormat="1" x14ac:dyDescent="0.2">
      <c r="E28" s="37"/>
    </row>
    <row r="29" spans="1:6" ht="110.25" customHeight="1" x14ac:dyDescent="0.2">
      <c r="A29" s="36"/>
      <c r="B29" s="78" t="s">
        <v>313</v>
      </c>
      <c r="C29" s="41" t="s">
        <v>57</v>
      </c>
      <c r="D29" s="41" t="str">
        <f>E29</f>
        <v>Matakuliah ini memfasilitasi mahasiswa dalam mempraktikkan teknik-teknik BK Kelompok yang telah dipelajari pada matakuliah Bimbingan dan onseling Kelompok</v>
      </c>
      <c r="E29" s="32" t="s">
        <v>343</v>
      </c>
      <c r="F29" s="36"/>
    </row>
    <row r="30" spans="1:6" s="36" customFormat="1" ht="15" customHeight="1" x14ac:dyDescent="0.2">
      <c r="B30" s="38"/>
      <c r="E30" s="37"/>
    </row>
    <row r="31" spans="1:6" ht="16.5" customHeight="1" x14ac:dyDescent="0.2">
      <c r="A31" s="36"/>
      <c r="B31" s="78" t="s">
        <v>330</v>
      </c>
      <c r="C31" s="41" t="s">
        <v>57</v>
      </c>
      <c r="D31" s="41"/>
      <c r="E31" s="130" t="str">
        <f>RIGHT(E23, LEN(E23)-6)</f>
        <v>menguasai proses dinamika kelompok</v>
      </c>
      <c r="F31" s="36"/>
    </row>
    <row r="32" spans="1:6" ht="16.5" customHeight="1" x14ac:dyDescent="0.2">
      <c r="A32" s="36"/>
      <c r="B32" s="78"/>
      <c r="C32" s="41" t="s">
        <v>57</v>
      </c>
      <c r="D32" s="41"/>
      <c r="E32" s="130" t="str">
        <f t="shared" ref="E32:E35" si="1">RIGHT(E24, LEN(E24)-6)</f>
        <v>menguasai proses dan tahapan BK Kelompok</v>
      </c>
      <c r="F32" s="36"/>
    </row>
    <row r="33" spans="1:6" ht="16.5" customHeight="1" x14ac:dyDescent="0.2">
      <c r="A33" s="36"/>
      <c r="B33" s="78"/>
      <c r="C33" s="41" t="s">
        <v>57</v>
      </c>
      <c r="D33" s="41"/>
      <c r="E33" s="130" t="str">
        <f t="shared" si="1"/>
        <v xml:space="preserve">mengaplikasikan teknik-teknik dalam BK Kelompok </v>
      </c>
      <c r="F33" s="36"/>
    </row>
    <row r="34" spans="1:6" ht="16.5" customHeight="1" x14ac:dyDescent="0.2">
      <c r="A34" s="36"/>
      <c r="B34" s="78"/>
      <c r="C34" s="41" t="s">
        <v>57</v>
      </c>
      <c r="D34" s="41"/>
      <c r="E34" s="130" t="e">
        <f t="shared" si="1"/>
        <v>#VALUE!</v>
      </c>
      <c r="F34" s="36"/>
    </row>
    <row r="35" spans="1:6" ht="16.5" customHeight="1" x14ac:dyDescent="0.2">
      <c r="A35" s="36"/>
      <c r="B35" s="78"/>
      <c r="C35" s="41" t="s">
        <v>57</v>
      </c>
      <c r="D35" s="41"/>
      <c r="E35" s="130" t="e">
        <f t="shared" si="1"/>
        <v>#VALUE!</v>
      </c>
      <c r="F35" s="36"/>
    </row>
    <row r="36" spans="1:6" s="36" customFormat="1" ht="15" customHeight="1" x14ac:dyDescent="0.2">
      <c r="B36" s="38"/>
      <c r="E36" s="37"/>
    </row>
    <row r="37" spans="1:6" ht="16.5" customHeight="1" x14ac:dyDescent="0.2">
      <c r="A37" s="36"/>
      <c r="B37" s="78" t="s">
        <v>331</v>
      </c>
      <c r="C37" s="41" t="s">
        <v>57</v>
      </c>
      <c r="D37" s="41"/>
      <c r="E37" s="130" t="str">
        <f>LOWER(E55)</f>
        <v>orientasi perkuliahan</v>
      </c>
      <c r="F37" s="36"/>
    </row>
    <row r="38" spans="1:6" ht="16.5" customHeight="1" x14ac:dyDescent="0.2">
      <c r="A38" s="36"/>
      <c r="B38" s="78"/>
      <c r="C38" s="41" t="s">
        <v>57</v>
      </c>
      <c r="D38" s="41"/>
      <c r="E38" s="130" t="str">
        <f t="shared" ref="E38:E52" si="2">LOWER(E56)</f>
        <v>review konsep bimbingan dan konseling kelompok (pengertian,tujuan,komponen,asas)</v>
      </c>
      <c r="F38" s="36"/>
    </row>
    <row r="39" spans="1:6" ht="16.5" customHeight="1" x14ac:dyDescent="0.2">
      <c r="A39" s="36"/>
      <c r="B39" s="78"/>
      <c r="C39" s="41" t="s">
        <v>57</v>
      </c>
      <c r="D39" s="41"/>
      <c r="E39" s="130" t="e">
        <f>LOWER(#REF!)</f>
        <v>#REF!</v>
      </c>
      <c r="F39" s="36"/>
    </row>
    <row r="40" spans="1:6" ht="16.5" customHeight="1" x14ac:dyDescent="0.2">
      <c r="A40" s="36"/>
      <c r="B40" s="78"/>
      <c r="C40" s="41" t="s">
        <v>57</v>
      </c>
      <c r="D40" s="41"/>
      <c r="E40" s="130" t="str">
        <f>LOWER(E57)</f>
        <v>praktek bimbingan kelompok (diskusi kelompok, topik tugas)</v>
      </c>
      <c r="F40" s="36"/>
    </row>
    <row r="41" spans="1:6" ht="16.5" customHeight="1" x14ac:dyDescent="0.2">
      <c r="A41" s="36"/>
      <c r="B41" s="78"/>
      <c r="C41" s="41" t="s">
        <v>57</v>
      </c>
      <c r="D41" s="41"/>
      <c r="E41" s="130" t="str">
        <f>LOWER(E63)</f>
        <v>praktek bimbingan kelompok (bermain peran, sosiodrama)</v>
      </c>
      <c r="F41" s="36"/>
    </row>
    <row r="42" spans="1:6" ht="16.5" customHeight="1" x14ac:dyDescent="0.2">
      <c r="A42" s="36"/>
      <c r="B42" s="78"/>
      <c r="C42" s="41" t="s">
        <v>57</v>
      </c>
      <c r="D42" s="41"/>
      <c r="E42" s="130" t="str">
        <f t="shared" si="2"/>
        <v xml:space="preserve">praktek bimbingan kelompok (home room program) </v>
      </c>
      <c r="F42" s="36"/>
    </row>
    <row r="43" spans="1:6" ht="16.5" customHeight="1" x14ac:dyDescent="0.2">
      <c r="A43" s="36"/>
      <c r="B43" s="78"/>
      <c r="C43" s="41" t="s">
        <v>57</v>
      </c>
      <c r="D43" s="41"/>
      <c r="E43" s="130" t="str">
        <f t="shared" si="2"/>
        <v>praktek bimbingan kelompok (bermain peran, psikodrama)</v>
      </c>
      <c r="F43" s="36"/>
    </row>
    <row r="44" spans="1:6" ht="16.5" customHeight="1" x14ac:dyDescent="0.2">
      <c r="A44" s="36"/>
      <c r="B44" s="78"/>
      <c r="C44" s="41" t="s">
        <v>57</v>
      </c>
      <c r="D44" s="41"/>
      <c r="E44" s="130" t="str">
        <f t="shared" si="2"/>
        <v>uts</v>
      </c>
      <c r="F44" s="36"/>
    </row>
    <row r="45" spans="1:6" ht="16.5" customHeight="1" x14ac:dyDescent="0.2">
      <c r="A45" s="36"/>
      <c r="B45" s="78"/>
      <c r="C45" s="41" t="s">
        <v>57</v>
      </c>
      <c r="D45" s="41"/>
      <c r="E45" s="130" t="e">
        <f>LOWER(#REF!)</f>
        <v>#REF!</v>
      </c>
      <c r="F45" s="36"/>
    </row>
    <row r="46" spans="1:6" ht="16.5" customHeight="1" x14ac:dyDescent="0.2">
      <c r="A46" s="36"/>
      <c r="B46" s="78"/>
      <c r="C46" s="41" t="s">
        <v>57</v>
      </c>
      <c r="D46" s="41"/>
      <c r="E46" s="130" t="str">
        <f t="shared" si="2"/>
        <v>praktek konseling kelompok (pendekatan psikoanalisis)</v>
      </c>
      <c r="F46" s="36"/>
    </row>
    <row r="47" spans="1:6" ht="16.5" customHeight="1" x14ac:dyDescent="0.2">
      <c r="A47" s="36"/>
      <c r="B47" s="78"/>
      <c r="C47" s="41" t="s">
        <v>57</v>
      </c>
      <c r="D47" s="41"/>
      <c r="E47" s="130" t="str">
        <f t="shared" si="2"/>
        <v>praktek konseling kelompok (pendekatan rasional emotif)</v>
      </c>
      <c r="F47" s="36"/>
    </row>
    <row r="48" spans="1:6" ht="16.5" customHeight="1" x14ac:dyDescent="0.2">
      <c r="A48" s="36"/>
      <c r="B48" s="78"/>
      <c r="C48" s="41" t="s">
        <v>57</v>
      </c>
      <c r="D48" s="41"/>
      <c r="E48" s="130" t="str">
        <f t="shared" si="2"/>
        <v>praktek konseling kelompok (pendekatan client centered)</v>
      </c>
      <c r="F48" s="36"/>
    </row>
    <row r="49" spans="1:6" ht="16.5" customHeight="1" x14ac:dyDescent="0.2">
      <c r="A49" s="36"/>
      <c r="B49" s="78"/>
      <c r="C49" s="41" t="s">
        <v>57</v>
      </c>
      <c r="D49" s="41"/>
      <c r="E49" s="130" t="str">
        <f t="shared" si="2"/>
        <v>praktek konseling kelompok (pendekatan analisis transaksional)</v>
      </c>
      <c r="F49" s="36"/>
    </row>
    <row r="50" spans="1:6" ht="16.5" customHeight="1" x14ac:dyDescent="0.2">
      <c r="A50" s="36"/>
      <c r="B50" s="78"/>
      <c r="C50" s="41" t="s">
        <v>57</v>
      </c>
      <c r="D50" s="41"/>
      <c r="E50" s="130" t="str">
        <f t="shared" si="2"/>
        <v>praktek konseling kelompok (pendekatan behavioral)</v>
      </c>
      <c r="F50" s="36"/>
    </row>
    <row r="51" spans="1:6" ht="16.5" customHeight="1" x14ac:dyDescent="0.2">
      <c r="A51" s="36"/>
      <c r="B51" s="78"/>
      <c r="C51" s="41" t="s">
        <v>57</v>
      </c>
      <c r="D51" s="41"/>
      <c r="E51" s="130" t="str">
        <f t="shared" si="2"/>
        <v>review perkuliahan</v>
      </c>
      <c r="F51" s="36"/>
    </row>
    <row r="52" spans="1:6" ht="16.5" customHeight="1" x14ac:dyDescent="0.2">
      <c r="A52" s="36"/>
      <c r="B52" s="78"/>
      <c r="C52" s="41" t="s">
        <v>57</v>
      </c>
      <c r="D52" s="41"/>
      <c r="E52" s="130" t="str">
        <f t="shared" si="2"/>
        <v>uas</v>
      </c>
      <c r="F52" s="36"/>
    </row>
    <row r="53" spans="1:6" s="36" customFormat="1" ht="15" customHeight="1" x14ac:dyDescent="0.2">
      <c r="B53" s="38"/>
      <c r="E53" s="37"/>
    </row>
    <row r="54" spans="1:6" ht="16" x14ac:dyDescent="0.2">
      <c r="A54" s="36"/>
      <c r="B54" s="24" t="s">
        <v>94</v>
      </c>
      <c r="C54" s="24"/>
      <c r="D54" s="24"/>
      <c r="E54" s="34" t="s">
        <v>312</v>
      </c>
      <c r="F54" s="36"/>
    </row>
    <row r="55" spans="1:6" ht="16" x14ac:dyDescent="0.2">
      <c r="A55" s="36"/>
      <c r="B55" s="30" t="s">
        <v>63</v>
      </c>
      <c r="C55" s="40" t="s">
        <v>57</v>
      </c>
      <c r="D55" s="40" t="str">
        <f t="shared" ref="D55:D61" si="3">E55</f>
        <v>Orientasi Perkuliahan</v>
      </c>
      <c r="E55" s="32" t="s">
        <v>362</v>
      </c>
      <c r="F55" s="36"/>
    </row>
    <row r="56" spans="1:6" ht="16" x14ac:dyDescent="0.2">
      <c r="A56" s="36"/>
      <c r="B56" s="30" t="s">
        <v>64</v>
      </c>
      <c r="C56" s="40" t="s">
        <v>57</v>
      </c>
      <c r="D56" s="40" t="str">
        <f t="shared" si="3"/>
        <v>Review konsep bimbingan dan konseling kelompok (pengertian,tujuan,komponen,asas)</v>
      </c>
      <c r="E56" s="32" t="s">
        <v>370</v>
      </c>
      <c r="F56" s="36"/>
    </row>
    <row r="57" spans="1:6" ht="16" x14ac:dyDescent="0.2">
      <c r="A57" s="36"/>
      <c r="B57" s="30" t="s">
        <v>65</v>
      </c>
      <c r="C57" s="40" t="s">
        <v>57</v>
      </c>
      <c r="D57" s="40" t="e">
        <f>#REF!</f>
        <v>#REF!</v>
      </c>
      <c r="E57" s="32" t="s">
        <v>376</v>
      </c>
      <c r="F57" s="36"/>
    </row>
    <row r="58" spans="1:6" ht="16" x14ac:dyDescent="0.2">
      <c r="A58" s="36"/>
      <c r="B58" s="30" t="s">
        <v>66</v>
      </c>
      <c r="C58" s="40" t="s">
        <v>57</v>
      </c>
      <c r="D58" s="40" t="str">
        <f>E57</f>
        <v>Praktek bimbingan kelompok (diskusi kelompok, topik tugas)</v>
      </c>
      <c r="E58" s="32" t="s">
        <v>375</v>
      </c>
      <c r="F58" s="36"/>
    </row>
    <row r="59" spans="1:6" ht="16" x14ac:dyDescent="0.2">
      <c r="A59" s="36"/>
      <c r="B59" s="30" t="s">
        <v>67</v>
      </c>
      <c r="C59" s="40" t="s">
        <v>57</v>
      </c>
      <c r="D59" s="40" t="str">
        <f>E63</f>
        <v>Praktek bimbingan kelompok (bermain peran, sosiodrama)</v>
      </c>
      <c r="E59" s="32" t="s">
        <v>377</v>
      </c>
      <c r="F59" s="36"/>
    </row>
    <row r="60" spans="1:6" ht="16" x14ac:dyDescent="0.2">
      <c r="A60" s="36"/>
      <c r="B60" s="30" t="s">
        <v>68</v>
      </c>
      <c r="C60" s="40" t="s">
        <v>57</v>
      </c>
      <c r="D60" s="40" t="str">
        <f t="shared" si="3"/>
        <v xml:space="preserve">Praktek bimbingan kelompok (home room program) </v>
      </c>
      <c r="E60" s="32" t="s">
        <v>378</v>
      </c>
      <c r="F60" s="36"/>
    </row>
    <row r="61" spans="1:6" ht="16" x14ac:dyDescent="0.2">
      <c r="A61" s="36"/>
      <c r="B61" s="30" t="s">
        <v>69</v>
      </c>
      <c r="C61" s="40" t="s">
        <v>57</v>
      </c>
      <c r="D61" s="40" t="str">
        <f t="shared" si="3"/>
        <v>Praktek bimbingan kelompok (bermain peran, psikodrama)</v>
      </c>
      <c r="E61" s="32" t="s">
        <v>379</v>
      </c>
      <c r="F61" s="36"/>
    </row>
    <row r="62" spans="1:6" ht="16" x14ac:dyDescent="0.2">
      <c r="A62" s="36"/>
      <c r="B62" s="30" t="s">
        <v>70</v>
      </c>
      <c r="C62" s="40" t="s">
        <v>57</v>
      </c>
      <c r="D62" s="40" t="s">
        <v>23</v>
      </c>
      <c r="E62" s="32" t="s">
        <v>83</v>
      </c>
      <c r="F62" s="36"/>
    </row>
    <row r="63" spans="1:6" ht="16" x14ac:dyDescent="0.2">
      <c r="A63" s="36"/>
      <c r="B63" s="30" t="s">
        <v>71</v>
      </c>
      <c r="C63" s="40" t="s">
        <v>57</v>
      </c>
      <c r="D63" s="40" t="e">
        <f>#REF!</f>
        <v>#REF!</v>
      </c>
      <c r="E63" s="32" t="s">
        <v>382</v>
      </c>
      <c r="F63" s="36"/>
    </row>
    <row r="64" spans="1:6" ht="16" x14ac:dyDescent="0.2">
      <c r="A64" s="36"/>
      <c r="B64" s="30" t="s">
        <v>72</v>
      </c>
      <c r="C64" s="40" t="s">
        <v>57</v>
      </c>
      <c r="D64" s="40" t="str">
        <f t="shared" ref="D64:D69" si="4">E64</f>
        <v>Praktek konseling kelompok (pendekatan psikoanalisis)</v>
      </c>
      <c r="E64" s="32" t="s">
        <v>371</v>
      </c>
      <c r="F64" s="36"/>
    </row>
    <row r="65" spans="1:6" ht="16" x14ac:dyDescent="0.2">
      <c r="A65" s="36"/>
      <c r="B65" s="30" t="s">
        <v>73</v>
      </c>
      <c r="C65" s="40" t="s">
        <v>57</v>
      </c>
      <c r="D65" s="40" t="str">
        <f t="shared" si="4"/>
        <v>Praktek konseling kelompok (pendekatan rasional emotif)</v>
      </c>
      <c r="E65" s="32" t="s">
        <v>372</v>
      </c>
      <c r="F65" s="36"/>
    </row>
    <row r="66" spans="1:6" ht="16" x14ac:dyDescent="0.2">
      <c r="A66" s="36"/>
      <c r="B66" s="30" t="s">
        <v>74</v>
      </c>
      <c r="C66" s="40" t="s">
        <v>57</v>
      </c>
      <c r="D66" s="40" t="str">
        <f t="shared" si="4"/>
        <v>Praktek konseling kelompok (pendekatan client centered)</v>
      </c>
      <c r="E66" s="143" t="s">
        <v>373</v>
      </c>
      <c r="F66" s="36"/>
    </row>
    <row r="67" spans="1:6" ht="16" x14ac:dyDescent="0.2">
      <c r="A67" s="36"/>
      <c r="B67" s="30" t="s">
        <v>75</v>
      </c>
      <c r="C67" s="40" t="s">
        <v>57</v>
      </c>
      <c r="D67" s="40" t="str">
        <f t="shared" si="4"/>
        <v>Praktek konseling kelompok (pendekatan analisis transaksional)</v>
      </c>
      <c r="E67" s="143" t="s">
        <v>374</v>
      </c>
      <c r="F67" s="36"/>
    </row>
    <row r="68" spans="1:6" ht="16" x14ac:dyDescent="0.2">
      <c r="A68" s="36"/>
      <c r="B68" s="30" t="s">
        <v>76</v>
      </c>
      <c r="C68" s="40" t="s">
        <v>57</v>
      </c>
      <c r="D68" s="40" t="str">
        <f t="shared" si="4"/>
        <v>Praktek konseling kelompok (pendekatan behavioral)</v>
      </c>
      <c r="E68" s="143" t="s">
        <v>380</v>
      </c>
      <c r="F68" s="36"/>
    </row>
    <row r="69" spans="1:6" ht="16" x14ac:dyDescent="0.2">
      <c r="A69" s="36"/>
      <c r="B69" s="30" t="s">
        <v>77</v>
      </c>
      <c r="C69" s="40" t="s">
        <v>57</v>
      </c>
      <c r="D69" s="40" t="str">
        <f t="shared" si="4"/>
        <v>review perkuliahan</v>
      </c>
      <c r="E69" s="143" t="s">
        <v>381</v>
      </c>
      <c r="F69" s="36"/>
    </row>
    <row r="70" spans="1:6" ht="16" x14ac:dyDescent="0.2">
      <c r="A70" s="36"/>
      <c r="B70" s="30" t="s">
        <v>78</v>
      </c>
      <c r="C70" s="40" t="s">
        <v>57</v>
      </c>
      <c r="D70" s="40" t="s">
        <v>24</v>
      </c>
      <c r="E70" s="32" t="s">
        <v>84</v>
      </c>
      <c r="F70" s="36"/>
    </row>
    <row r="71" spans="1:6" s="36" customFormat="1" x14ac:dyDescent="0.2">
      <c r="E71" s="37"/>
    </row>
    <row r="72" spans="1:6" s="36" customFormat="1" x14ac:dyDescent="0.2">
      <c r="B72" s="24" t="s">
        <v>283</v>
      </c>
      <c r="C72" s="24"/>
      <c r="D72" s="24"/>
      <c r="E72" s="37"/>
    </row>
    <row r="73" spans="1:6" s="36" customFormat="1" x14ac:dyDescent="0.2">
      <c r="B73" s="30" t="s">
        <v>284</v>
      </c>
      <c r="C73" s="40" t="s">
        <v>57</v>
      </c>
      <c r="D73" s="30"/>
      <c r="E73" s="77">
        <f>(100-(SUM(D75:D76)))/2</f>
        <v>25</v>
      </c>
    </row>
    <row r="74" spans="1:6" s="36" customFormat="1" x14ac:dyDescent="0.2">
      <c r="B74" s="30" t="s">
        <v>285</v>
      </c>
      <c r="C74" s="40" t="s">
        <v>57</v>
      </c>
      <c r="D74" s="30"/>
      <c r="E74" s="77">
        <f>(100-(SUM(D75:D76)))/2</f>
        <v>25</v>
      </c>
    </row>
    <row r="75" spans="1:6" s="36" customFormat="1" x14ac:dyDescent="0.2">
      <c r="B75" s="30" t="s">
        <v>83</v>
      </c>
      <c r="C75" s="40" t="s">
        <v>57</v>
      </c>
      <c r="D75" s="30">
        <f>E75</f>
        <v>20</v>
      </c>
      <c r="E75" s="32">
        <v>20</v>
      </c>
    </row>
    <row r="76" spans="1:6" s="36" customFormat="1" x14ac:dyDescent="0.2">
      <c r="B76" s="30" t="s">
        <v>84</v>
      </c>
      <c r="C76" s="40" t="s">
        <v>57</v>
      </c>
      <c r="D76" s="30">
        <f>E76</f>
        <v>30</v>
      </c>
      <c r="E76" s="32">
        <v>30</v>
      </c>
    </row>
    <row r="77" spans="1:6" s="36" customFormat="1" x14ac:dyDescent="0.2">
      <c r="E77" s="37"/>
    </row>
    <row r="78" spans="1:6" x14ac:dyDescent="0.2">
      <c r="A78" s="36"/>
      <c r="B78" s="24" t="s">
        <v>114</v>
      </c>
      <c r="C78" s="24"/>
      <c r="D78" s="24"/>
      <c r="E78" s="34"/>
      <c r="F78" s="36"/>
    </row>
    <row r="79" spans="1:6" ht="32" x14ac:dyDescent="0.2">
      <c r="A79" s="36"/>
      <c r="B79" s="56" t="s">
        <v>18</v>
      </c>
      <c r="C79" s="57">
        <v>1</v>
      </c>
      <c r="D79" s="30" t="str">
        <f>E79</f>
        <v>Rusmana, Nandang. (2009). Bimbingan dan Konseling Kelompok di Sekolah: Metode, Teknik, dan Aplikasi. Bandung: Rizqi Press.</v>
      </c>
      <c r="E79" s="32" t="s">
        <v>344</v>
      </c>
      <c r="F79" s="36"/>
    </row>
    <row r="80" spans="1:6" ht="33.75" customHeight="1" x14ac:dyDescent="0.2">
      <c r="A80" s="36"/>
      <c r="B80" s="30"/>
      <c r="C80" s="57">
        <v>2</v>
      </c>
      <c r="D80" s="30">
        <f t="shared" ref="D80:D81" si="5">E80</f>
        <v>0</v>
      </c>
      <c r="F80" s="36"/>
    </row>
    <row r="81" spans="1:6" x14ac:dyDescent="0.2">
      <c r="A81" s="36"/>
      <c r="B81" s="30"/>
      <c r="C81" s="57">
        <v>3</v>
      </c>
      <c r="D81" s="30">
        <f t="shared" si="5"/>
        <v>0</v>
      </c>
      <c r="F81" s="36"/>
    </row>
    <row r="82" spans="1:6" s="36" customFormat="1" x14ac:dyDescent="0.2">
      <c r="E82" s="37"/>
    </row>
    <row r="83" spans="1:6" ht="16" x14ac:dyDescent="0.2">
      <c r="A83" s="36"/>
      <c r="B83" s="30" t="s">
        <v>19</v>
      </c>
      <c r="C83" s="57">
        <v>1</v>
      </c>
      <c r="D83" s="30" t="str">
        <f>E83</f>
        <v>Hartinah, Sitti. (2009). Konsep Dasar Bimbingan Kelompok. Bandung: Refika Aditama.</v>
      </c>
      <c r="E83" s="32" t="s">
        <v>345</v>
      </c>
      <c r="F83" s="36"/>
    </row>
    <row r="84" spans="1:6" ht="32" x14ac:dyDescent="0.2">
      <c r="A84" s="36"/>
      <c r="B84" s="30"/>
      <c r="C84" s="57">
        <v>2</v>
      </c>
      <c r="D84" s="30" t="str">
        <f t="shared" ref="D84:D89" si="6">E84</f>
        <v>Jacobs, Ed E. dkk. (2012). Group Counseling: Strategies and Skills. 7th Edition. Belmont, CA: Brook/Cole-Cengage Learning.</v>
      </c>
      <c r="E84" s="32" t="s">
        <v>346</v>
      </c>
      <c r="F84" s="36"/>
    </row>
    <row r="85" spans="1:6" ht="32" x14ac:dyDescent="0.2">
      <c r="A85" s="36"/>
      <c r="B85" s="30"/>
      <c r="C85" s="57">
        <v>3</v>
      </c>
      <c r="D85" s="30" t="str">
        <f t="shared" si="6"/>
        <v>Corey, M.S., Corey, G., dan Corey, C. (2010). Groups: Process and Practice. 8th Edition. Belmont, CA: Brook/Cole-Cengage Learning.</v>
      </c>
      <c r="E85" s="32" t="s">
        <v>347</v>
      </c>
      <c r="F85" s="36"/>
    </row>
    <row r="86" spans="1:6" ht="32" x14ac:dyDescent="0.2">
      <c r="A86" s="36"/>
      <c r="B86" s="30"/>
      <c r="C86" s="57">
        <v>4</v>
      </c>
      <c r="D86" s="30" t="str">
        <f t="shared" si="6"/>
        <v>Forsyth, Donelson R. (2010). Group Dynamics. 5th Edition. Belmont, CA: Wadsworth, Cengage Learning.</v>
      </c>
      <c r="E86" s="32" t="s">
        <v>348</v>
      </c>
      <c r="F86" s="36"/>
    </row>
    <row r="87" spans="1:6" x14ac:dyDescent="0.2">
      <c r="A87" s="36"/>
      <c r="B87" s="30"/>
      <c r="C87" s="57">
        <v>5</v>
      </c>
      <c r="D87" s="30">
        <f t="shared" si="6"/>
        <v>0</v>
      </c>
      <c r="F87" s="36"/>
    </row>
    <row r="88" spans="1:6" x14ac:dyDescent="0.2">
      <c r="A88" s="36"/>
      <c r="B88" s="30"/>
      <c r="C88" s="57">
        <v>6</v>
      </c>
      <c r="D88" s="30">
        <f t="shared" si="6"/>
        <v>0</v>
      </c>
      <c r="F88" s="36"/>
    </row>
    <row r="89" spans="1:6" x14ac:dyDescent="0.2">
      <c r="A89" s="36"/>
      <c r="B89" s="30"/>
      <c r="C89" s="57">
        <v>7</v>
      </c>
      <c r="D89" s="30">
        <f t="shared" si="6"/>
        <v>0</v>
      </c>
      <c r="F89" s="36"/>
    </row>
    <row r="90" spans="1:6" s="36" customFormat="1" x14ac:dyDescent="0.2">
      <c r="E90" s="37"/>
    </row>
    <row r="91" spans="1:6" x14ac:dyDescent="0.2">
      <c r="A91" s="36"/>
      <c r="B91" s="24" t="s">
        <v>115</v>
      </c>
      <c r="C91" s="24"/>
      <c r="D91" s="24"/>
      <c r="E91" s="34"/>
      <c r="F91" s="36"/>
    </row>
    <row r="92" spans="1:6" ht="16" x14ac:dyDescent="0.2">
      <c r="A92" s="36"/>
      <c r="B92" s="30" t="s">
        <v>116</v>
      </c>
      <c r="C92" s="30">
        <v>1</v>
      </c>
      <c r="D92" s="30" t="str">
        <f>E92</f>
        <v>MS. Power Point</v>
      </c>
      <c r="E92" s="32" t="s">
        <v>260</v>
      </c>
      <c r="F92" s="36"/>
    </row>
    <row r="93" spans="1:6" x14ac:dyDescent="0.2">
      <c r="A93" s="36"/>
      <c r="B93" s="30"/>
      <c r="C93" s="30">
        <v>2</v>
      </c>
      <c r="D93" s="30">
        <f t="shared" ref="D93:D94" si="7">E93</f>
        <v>0</v>
      </c>
      <c r="F93" s="36"/>
    </row>
    <row r="94" spans="1:6" x14ac:dyDescent="0.2">
      <c r="A94" s="36"/>
      <c r="B94" s="30"/>
      <c r="C94" s="30">
        <v>3</v>
      </c>
      <c r="D94" s="30">
        <f t="shared" si="7"/>
        <v>0</v>
      </c>
      <c r="F94" s="36"/>
    </row>
    <row r="95" spans="1:6" s="36" customFormat="1" x14ac:dyDescent="0.2">
      <c r="E95" s="37"/>
    </row>
    <row r="96" spans="1:6" ht="16" x14ac:dyDescent="0.2">
      <c r="A96" s="36"/>
      <c r="B96" s="30" t="s">
        <v>117</v>
      </c>
      <c r="C96" s="30">
        <v>1</v>
      </c>
      <c r="D96" s="30" t="str">
        <f>E96</f>
        <v>Notebook</v>
      </c>
      <c r="E96" s="32" t="s">
        <v>262</v>
      </c>
      <c r="F96" s="36"/>
    </row>
    <row r="97" spans="1:6" ht="16" x14ac:dyDescent="0.2">
      <c r="A97" s="36"/>
      <c r="B97" s="30"/>
      <c r="C97" s="30">
        <v>2</v>
      </c>
      <c r="D97" s="30" t="str">
        <f>E97</f>
        <v>Proyektor</v>
      </c>
      <c r="E97" s="32" t="s">
        <v>263</v>
      </c>
      <c r="F97" s="36"/>
    </row>
    <row r="98" spans="1:6" x14ac:dyDescent="0.2">
      <c r="A98" s="36"/>
      <c r="B98" s="30"/>
      <c r="C98" s="30">
        <v>3</v>
      </c>
      <c r="D98" s="30">
        <f>E98</f>
        <v>0</v>
      </c>
      <c r="F98" s="36"/>
    </row>
    <row r="99" spans="1:6" s="36" customFormat="1" x14ac:dyDescent="0.2">
      <c r="E99" s="37"/>
    </row>
    <row r="100" spans="1:6" x14ac:dyDescent="0.2">
      <c r="A100" s="36"/>
      <c r="B100" s="24" t="s">
        <v>89</v>
      </c>
      <c r="C100" s="39" t="s">
        <v>57</v>
      </c>
      <c r="D100" s="39">
        <f>E100</f>
        <v>0</v>
      </c>
      <c r="E100" s="34">
        <f>D11</f>
        <v>0</v>
      </c>
      <c r="F100" s="36"/>
    </row>
    <row r="101" spans="1:6" s="36" customFormat="1" x14ac:dyDescent="0.2">
      <c r="C101" s="42"/>
      <c r="D101" s="42"/>
      <c r="E101" s="37"/>
    </row>
    <row r="102" spans="1:6" ht="16" x14ac:dyDescent="0.2">
      <c r="A102" s="36"/>
      <c r="B102" s="24" t="s">
        <v>118</v>
      </c>
      <c r="C102" s="39" t="s">
        <v>57</v>
      </c>
      <c r="D102" s="39" t="str">
        <f>E102</f>
        <v xml:space="preserve">Pengantar BK, Teknik BK BK Kelompok </v>
      </c>
      <c r="E102" s="32" t="s">
        <v>367</v>
      </c>
      <c r="F102" s="36"/>
    </row>
    <row r="103" spans="1:6" x14ac:dyDescent="0.2">
      <c r="A103" s="36"/>
      <c r="B103" s="36"/>
      <c r="C103" s="36"/>
      <c r="D103" s="36"/>
      <c r="E103" s="37"/>
      <c r="F103" s="36"/>
    </row>
    <row r="104" spans="1:6" x14ac:dyDescent="0.2">
      <c r="A104" s="36"/>
      <c r="B104" s="36"/>
      <c r="C104" s="36"/>
      <c r="D104" s="36"/>
      <c r="E104" s="37"/>
      <c r="F104" s="36"/>
    </row>
    <row r="105" spans="1:6" x14ac:dyDescent="0.2">
      <c r="A105" s="36"/>
      <c r="B105" s="36"/>
      <c r="C105" s="36"/>
      <c r="D105" s="36"/>
      <c r="E105" s="37"/>
      <c r="F105" s="36"/>
    </row>
    <row r="106" spans="1:6" hidden="1" x14ac:dyDescent="0.2"/>
    <row r="107" spans="1:6" ht="16" hidden="1" x14ac:dyDescent="0.2">
      <c r="B107" t="s">
        <v>88</v>
      </c>
      <c r="E107" s="32" t="s">
        <v>258</v>
      </c>
    </row>
    <row r="108" spans="1:6" ht="16" hidden="1" x14ac:dyDescent="0.2">
      <c r="B108" t="s">
        <v>224</v>
      </c>
      <c r="E108" s="32" t="s">
        <v>259</v>
      </c>
    </row>
    <row r="109" spans="1:6" ht="16" hidden="1" x14ac:dyDescent="0.2">
      <c r="B109" t="s">
        <v>222</v>
      </c>
      <c r="E109" s="32" t="s">
        <v>260</v>
      </c>
    </row>
    <row r="110" spans="1:6" hidden="1" x14ac:dyDescent="0.2">
      <c r="B110" t="s">
        <v>225</v>
      </c>
    </row>
    <row r="111" spans="1:6" ht="16" hidden="1" x14ac:dyDescent="0.2">
      <c r="B111" t="s">
        <v>223</v>
      </c>
      <c r="E111" s="32" t="s">
        <v>261</v>
      </c>
    </row>
    <row r="112" spans="1:6" ht="16" hidden="1" x14ac:dyDescent="0.2">
      <c r="E112" s="53" t="s">
        <v>262</v>
      </c>
    </row>
    <row r="113" spans="2:5" ht="16" hidden="1" x14ac:dyDescent="0.2">
      <c r="B113" t="s">
        <v>90</v>
      </c>
      <c r="D113" t="s">
        <v>89</v>
      </c>
      <c r="E113" s="32" t="s">
        <v>263</v>
      </c>
    </row>
    <row r="114" spans="2:5" hidden="1" x14ac:dyDescent="0.2">
      <c r="B114" t="s">
        <v>226</v>
      </c>
      <c r="D114" t="s">
        <v>234</v>
      </c>
    </row>
    <row r="115" spans="2:5" ht="16" hidden="1" x14ac:dyDescent="0.2">
      <c r="B115" t="s">
        <v>229</v>
      </c>
      <c r="D115" t="s">
        <v>327</v>
      </c>
      <c r="E115" s="32" t="s">
        <v>335</v>
      </c>
    </row>
    <row r="116" spans="2:5" ht="16" hidden="1" x14ac:dyDescent="0.2">
      <c r="B116" t="s">
        <v>227</v>
      </c>
      <c r="D116" t="s">
        <v>235</v>
      </c>
      <c r="E116" s="32" t="s">
        <v>338</v>
      </c>
    </row>
    <row r="117" spans="2:5" ht="16" hidden="1" x14ac:dyDescent="0.2">
      <c r="B117" t="s">
        <v>230</v>
      </c>
      <c r="D117" t="s">
        <v>231</v>
      </c>
      <c r="E117" s="32" t="s">
        <v>339</v>
      </c>
    </row>
    <row r="118" spans="2:5" ht="16" hidden="1" x14ac:dyDescent="0.2">
      <c r="B118" t="s">
        <v>228</v>
      </c>
      <c r="D118" t="s">
        <v>233</v>
      </c>
      <c r="E118" s="32" t="s">
        <v>340</v>
      </c>
    </row>
    <row r="119" spans="2:5" ht="16" hidden="1" x14ac:dyDescent="0.2">
      <c r="D119" t="s">
        <v>232</v>
      </c>
      <c r="E119" s="32" t="s">
        <v>341</v>
      </c>
    </row>
    <row r="120" spans="2:5" ht="16" hidden="1" x14ac:dyDescent="0.2">
      <c r="D120" t="s">
        <v>236</v>
      </c>
      <c r="E120" s="32" t="s">
        <v>342</v>
      </c>
    </row>
    <row r="121" spans="2:5" hidden="1" x14ac:dyDescent="0.2"/>
    <row r="122" spans="2:5" hidden="1" x14ac:dyDescent="0.2"/>
    <row r="123" spans="2:5" ht="16" hidden="1" x14ac:dyDescent="0.2">
      <c r="B123" t="s">
        <v>93</v>
      </c>
      <c r="E123" s="32" t="s">
        <v>286</v>
      </c>
    </row>
    <row r="124" spans="2:5" hidden="1" x14ac:dyDescent="0.2">
      <c r="B124" t="s">
        <v>226</v>
      </c>
      <c r="E124" s="32">
        <v>10</v>
      </c>
    </row>
    <row r="125" spans="2:5" hidden="1" x14ac:dyDescent="0.2">
      <c r="B125" t="s">
        <v>237</v>
      </c>
      <c r="E125" s="32">
        <v>15</v>
      </c>
    </row>
    <row r="126" spans="2:5" hidden="1" x14ac:dyDescent="0.2">
      <c r="E126" s="32">
        <v>20</v>
      </c>
    </row>
    <row r="127" spans="2:5" hidden="1" x14ac:dyDescent="0.2">
      <c r="E127" s="32">
        <v>25</v>
      </c>
    </row>
    <row r="128" spans="2:5" hidden="1" x14ac:dyDescent="0.2">
      <c r="E128" s="32">
        <v>30</v>
      </c>
    </row>
    <row r="129" spans="5:5" hidden="1" x14ac:dyDescent="0.2">
      <c r="E129" s="32">
        <v>35</v>
      </c>
    </row>
    <row r="130" spans="5:5" hidden="1" x14ac:dyDescent="0.2">
      <c r="E130" s="32">
        <v>40</v>
      </c>
    </row>
    <row r="131" spans="5:5" hidden="1" x14ac:dyDescent="0.2">
      <c r="E131" s="32">
        <v>45</v>
      </c>
    </row>
    <row r="132" spans="5:5" hidden="1" x14ac:dyDescent="0.2">
      <c r="E132" s="32">
        <v>50</v>
      </c>
    </row>
  </sheetData>
  <autoFilter ref="D113:D120" xr:uid="{00000000-0009-0000-0000-000004000000}">
    <sortState xmlns:xlrd2="http://schemas.microsoft.com/office/spreadsheetml/2017/richdata2" ref="D84:D90">
      <sortCondition ref="D83:D90"/>
    </sortState>
  </autoFilter>
  <dataValidations count="8">
    <dataValidation type="list" allowBlank="1" showInputMessage="1" showErrorMessage="1" sqref="E9" xr:uid="{00000000-0002-0000-0400-000000000000}">
      <formula1>$B$108:$B$111</formula1>
    </dataValidation>
    <dataValidation type="list" allowBlank="1" showInputMessage="1" showErrorMessage="1" sqref="E10" xr:uid="{00000000-0002-0000-0400-000001000000}">
      <formula1>$B$114:$B$118</formula1>
    </dataValidation>
    <dataValidation type="list" allowBlank="1" showInputMessage="1" showErrorMessage="1" sqref="E11" xr:uid="{00000000-0002-0000-0400-000002000000}">
      <formula1>$D$114:$D$120</formula1>
    </dataValidation>
    <dataValidation type="list" allowBlank="1" showInputMessage="1" showErrorMessage="1" sqref="E12" xr:uid="{00000000-0002-0000-0400-000003000000}">
      <formula1>$B$124:$B$125</formula1>
    </dataValidation>
    <dataValidation type="list" allowBlank="1" showInputMessage="1" showErrorMessage="1" sqref="E92:E94" xr:uid="{00000000-0002-0000-0400-000004000000}">
      <formula1>$E$108:$E$109</formula1>
    </dataValidation>
    <dataValidation type="list" allowBlank="1" showInputMessage="1" showErrorMessage="1" sqref="E96:E98" xr:uid="{00000000-0002-0000-0400-000005000000}">
      <formula1>$E$112:$E$113</formula1>
    </dataValidation>
    <dataValidation type="list" allowBlank="1" showInputMessage="1" showErrorMessage="1" sqref="E75:E76" xr:uid="{00000000-0002-0000-0400-000006000000}">
      <formula1>$E$124:$E$132</formula1>
    </dataValidation>
    <dataValidation type="list" allowBlank="1" showInputMessage="1" showErrorMessage="1" sqref="E6" xr:uid="{00000000-0002-0000-0400-000007000000}">
      <formula1>$E$116:$E$120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CPL!$A$2:$A$11</xm:f>
          </x14:formula1>
          <xm:sqref>E15</xm:sqref>
        </x14:dataValidation>
        <x14:dataValidation type="list" allowBlank="1" showInputMessage="1" showErrorMessage="1" xr:uid="{00000000-0002-0000-0400-000009000000}">
          <x14:formula1>
            <xm:f>CPL!$A$32:$A$36</xm:f>
          </x14:formula1>
          <xm:sqref>E16</xm:sqref>
        </x14:dataValidation>
        <x14:dataValidation type="list" allowBlank="1" showInputMessage="1" showErrorMessage="1" xr:uid="{00000000-0002-0000-0400-00000A000000}">
          <x14:formula1>
            <xm:f>CPL!$A$14:$A$22</xm:f>
          </x14:formula1>
          <xm:sqref>E17:E19</xm:sqref>
        </x14:dataValidation>
        <x14:dataValidation type="list" allowBlank="1" showInputMessage="1" showErrorMessage="1" xr:uid="{00000000-0002-0000-0400-00000B000000}">
          <x14:formula1>
            <xm:f>CPL!$A$39:$A$43</xm:f>
          </x14:formula1>
          <xm:sqref>E20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0"/>
  <sheetViews>
    <sheetView topLeftCell="A4" zoomScaleNormal="100" zoomScaleSheetLayoutView="70" workbookViewId="0">
      <selection activeCell="C12" sqref="C12:C18"/>
    </sheetView>
  </sheetViews>
  <sheetFormatPr baseColWidth="10" defaultColWidth="0" defaultRowHeight="15" x14ac:dyDescent="0.2"/>
  <cols>
    <col min="1" max="1" width="9.1640625" style="36" customWidth="1"/>
    <col min="2" max="2" width="9.1640625" style="3" customWidth="1"/>
    <col min="3" max="4" width="37.1640625" customWidth="1"/>
    <col min="5" max="5" width="27.6640625" hidden="1" customWidth="1"/>
    <col min="6" max="6" width="27.6640625" customWidth="1"/>
    <col min="7" max="7" width="25.5" customWidth="1"/>
    <col min="8" max="8" width="32.33203125" hidden="1" customWidth="1"/>
    <col min="9" max="10" width="11" style="2" hidden="1" customWidth="1"/>
    <col min="11" max="11" width="14.5" style="7" customWidth="1"/>
    <col min="12" max="12" width="18" customWidth="1"/>
    <col min="13" max="13" width="19.1640625" customWidth="1"/>
    <col min="14" max="14" width="21.83203125" customWidth="1"/>
    <col min="15" max="15" width="27.83203125" customWidth="1"/>
    <col min="16" max="16" width="4.6640625" hidden="1" customWidth="1"/>
    <col min="17" max="17" width="9.1640625" style="36" customWidth="1"/>
    <col min="18" max="16384" width="9.1640625" hidden="1"/>
  </cols>
  <sheetData>
    <row r="1" spans="1:17" s="36" customFormat="1" ht="32.25" customHeight="1" x14ac:dyDescent="0.2">
      <c r="B1" s="68" t="s">
        <v>282</v>
      </c>
      <c r="I1" s="67"/>
      <c r="J1" s="67"/>
      <c r="K1" s="67"/>
    </row>
    <row r="2" spans="1:17" ht="30.75" customHeight="1" x14ac:dyDescent="0.2">
      <c r="B2" s="209" t="s">
        <v>25</v>
      </c>
      <c r="C2" s="209" t="s">
        <v>50</v>
      </c>
      <c r="D2" s="210" t="s">
        <v>280</v>
      </c>
      <c r="E2" s="209" t="s">
        <v>27</v>
      </c>
      <c r="F2" s="201" t="s">
        <v>28</v>
      </c>
      <c r="G2" s="202"/>
      <c r="H2" s="206" t="s">
        <v>130</v>
      </c>
      <c r="I2" s="207"/>
      <c r="J2" s="208"/>
      <c r="K2" s="201" t="s">
        <v>30</v>
      </c>
      <c r="L2" s="202"/>
      <c r="M2" s="205" t="s">
        <v>34</v>
      </c>
      <c r="N2" s="205"/>
      <c r="O2" s="205"/>
      <c r="P2" s="205"/>
    </row>
    <row r="3" spans="1:17" s="5" customFormat="1" ht="48" x14ac:dyDescent="0.2">
      <c r="A3" s="66"/>
      <c r="B3" s="209"/>
      <c r="C3" s="209"/>
      <c r="D3" s="211"/>
      <c r="E3" s="209"/>
      <c r="F3" s="203"/>
      <c r="G3" s="204"/>
      <c r="H3" s="47" t="s">
        <v>131</v>
      </c>
      <c r="I3" s="47" t="s">
        <v>132</v>
      </c>
      <c r="J3" s="47" t="s">
        <v>133</v>
      </c>
      <c r="K3" s="203"/>
      <c r="L3" s="204"/>
      <c r="M3" s="203" t="s">
        <v>31</v>
      </c>
      <c r="N3" s="204"/>
      <c r="O3" s="79" t="s">
        <v>32</v>
      </c>
      <c r="P3" s="79" t="s">
        <v>33</v>
      </c>
      <c r="Q3" s="66"/>
    </row>
    <row r="4" spans="1:17" x14ac:dyDescent="0.2">
      <c r="B4" s="50">
        <v>1</v>
      </c>
      <c r="C4" t="s">
        <v>310</v>
      </c>
      <c r="D4" s="24" t="str">
        <f>LOWER(E4)</f>
        <v>orientasi perkuliahan</v>
      </c>
      <c r="E4" s="73" t="str">
        <f>'Input A'!E55</f>
        <v>Orientasi Perkuliahan</v>
      </c>
      <c r="F4" t="s">
        <v>123</v>
      </c>
      <c r="G4" t="s">
        <v>126</v>
      </c>
      <c r="H4" s="35">
        <v>1</v>
      </c>
      <c r="I4" s="48">
        <f>'Input A'!E7</f>
        <v>3</v>
      </c>
      <c r="J4" s="48" t="s">
        <v>134</v>
      </c>
      <c r="K4" t="s">
        <v>135</v>
      </c>
      <c r="L4" t="s">
        <v>311</v>
      </c>
      <c r="M4" t="s">
        <v>128</v>
      </c>
      <c r="N4" t="s">
        <v>145</v>
      </c>
      <c r="O4" t="s">
        <v>147</v>
      </c>
      <c r="P4" s="35">
        <v>0</v>
      </c>
    </row>
    <row r="5" spans="1:17" x14ac:dyDescent="0.2">
      <c r="B5" s="50">
        <v>2</v>
      </c>
      <c r="C5" t="s">
        <v>120</v>
      </c>
      <c r="D5" s="24" t="str">
        <f t="shared" ref="D5:D19" si="0">LOWER(E5)</f>
        <v>review konsep bimbingan dan konseling kelompok (pengertian,tujuan,komponen,asas)</v>
      </c>
      <c r="E5" s="73" t="str">
        <f>'Input A'!E56</f>
        <v>Review konsep bimbingan dan konseling kelompok (pengertian,tujuan,komponen,asas)</v>
      </c>
      <c r="F5" t="s">
        <v>123</v>
      </c>
      <c r="G5" t="s">
        <v>126</v>
      </c>
      <c r="H5" s="35">
        <v>1</v>
      </c>
      <c r="I5" s="48">
        <f>$I$4</f>
        <v>3</v>
      </c>
      <c r="J5" s="48" t="s">
        <v>134</v>
      </c>
      <c r="K5" t="s">
        <v>135</v>
      </c>
      <c r="L5" t="s">
        <v>311</v>
      </c>
      <c r="M5" t="s">
        <v>128</v>
      </c>
      <c r="N5" t="s">
        <v>145</v>
      </c>
      <c r="O5" t="s">
        <v>147</v>
      </c>
      <c r="P5" s="51">
        <f>(100-($P$11+$P$19))/13</f>
        <v>3.8461538461538463</v>
      </c>
    </row>
    <row r="6" spans="1:17" x14ac:dyDescent="0.2">
      <c r="B6" s="50">
        <v>3</v>
      </c>
      <c r="C6" t="s">
        <v>120</v>
      </c>
      <c r="D6" s="24" t="e">
        <f t="shared" si="0"/>
        <v>#REF!</v>
      </c>
      <c r="E6" s="73" t="e">
        <f>'Input A'!#REF!</f>
        <v>#REF!</v>
      </c>
      <c r="F6" t="s">
        <v>123</v>
      </c>
      <c r="G6" t="s">
        <v>126</v>
      </c>
      <c r="H6" s="35">
        <v>1</v>
      </c>
      <c r="I6" s="48">
        <f t="shared" ref="I6:I19" si="1">$I$4</f>
        <v>3</v>
      </c>
      <c r="J6" s="48" t="s">
        <v>134</v>
      </c>
      <c r="K6" t="s">
        <v>135</v>
      </c>
      <c r="L6" t="s">
        <v>311</v>
      </c>
      <c r="M6" t="s">
        <v>128</v>
      </c>
      <c r="N6" t="s">
        <v>145</v>
      </c>
      <c r="O6" t="s">
        <v>147</v>
      </c>
      <c r="P6" s="51">
        <f t="shared" ref="P6:P18" si="2">(100-($P$11+$P$19))/13</f>
        <v>3.8461538461538463</v>
      </c>
    </row>
    <row r="7" spans="1:17" x14ac:dyDescent="0.2">
      <c r="B7" s="50">
        <v>4</v>
      </c>
      <c r="C7" t="s">
        <v>120</v>
      </c>
      <c r="D7" s="24" t="str">
        <f t="shared" si="0"/>
        <v>praktek bimbingan kelompok (diskusi kelompok, topik tugas)</v>
      </c>
      <c r="E7" s="73" t="str">
        <f>'Input A'!E57</f>
        <v>Praktek bimbingan kelompok (diskusi kelompok, topik tugas)</v>
      </c>
      <c r="F7" t="s">
        <v>123</v>
      </c>
      <c r="G7" t="s">
        <v>126</v>
      </c>
      <c r="H7" s="35">
        <v>1</v>
      </c>
      <c r="I7" s="48">
        <f t="shared" si="1"/>
        <v>3</v>
      </c>
      <c r="J7" s="48" t="s">
        <v>134</v>
      </c>
      <c r="K7" t="s">
        <v>135</v>
      </c>
      <c r="L7" t="s">
        <v>311</v>
      </c>
      <c r="M7" t="s">
        <v>128</v>
      </c>
      <c r="N7" t="s">
        <v>145</v>
      </c>
      <c r="O7" t="s">
        <v>147</v>
      </c>
      <c r="P7" s="51">
        <f t="shared" si="2"/>
        <v>3.8461538461538463</v>
      </c>
    </row>
    <row r="8" spans="1:17" x14ac:dyDescent="0.2">
      <c r="B8" s="50">
        <v>5</v>
      </c>
      <c r="C8" t="s">
        <v>120</v>
      </c>
      <c r="D8" s="24" t="str">
        <f t="shared" si="0"/>
        <v>praktek bimbingan kelompok (bermain peran, sosiodrama)</v>
      </c>
      <c r="E8" s="73" t="str">
        <f>'Input A'!E63</f>
        <v>Praktek bimbingan kelompok (bermain peran, sosiodrama)</v>
      </c>
      <c r="F8" t="s">
        <v>123</v>
      </c>
      <c r="G8" t="s">
        <v>126</v>
      </c>
      <c r="H8" s="35">
        <v>1</v>
      </c>
      <c r="I8" s="48">
        <f t="shared" si="1"/>
        <v>3</v>
      </c>
      <c r="J8" s="48" t="s">
        <v>134</v>
      </c>
      <c r="K8" t="s">
        <v>135</v>
      </c>
      <c r="L8" t="s">
        <v>311</v>
      </c>
      <c r="M8" t="s">
        <v>128</v>
      </c>
      <c r="N8" t="s">
        <v>145</v>
      </c>
      <c r="O8" t="s">
        <v>147</v>
      </c>
      <c r="P8" s="51">
        <f t="shared" si="2"/>
        <v>3.8461538461538463</v>
      </c>
    </row>
    <row r="9" spans="1:17" x14ac:dyDescent="0.2">
      <c r="B9" s="50">
        <v>6</v>
      </c>
      <c r="C9" t="s">
        <v>350</v>
      </c>
      <c r="D9" s="24" t="str">
        <f t="shared" si="0"/>
        <v xml:space="preserve">praktek bimbingan kelompok (home room program) </v>
      </c>
      <c r="E9" s="73" t="str">
        <f>'Input A'!E60</f>
        <v xml:space="preserve">Praktek bimbingan kelompok (home room program) </v>
      </c>
      <c r="F9" t="s">
        <v>125</v>
      </c>
      <c r="G9" t="s">
        <v>127</v>
      </c>
      <c r="H9" s="35">
        <v>1</v>
      </c>
      <c r="I9" s="48">
        <f t="shared" si="1"/>
        <v>3</v>
      </c>
      <c r="J9" s="48" t="s">
        <v>134</v>
      </c>
      <c r="K9" t="s">
        <v>138</v>
      </c>
      <c r="L9" t="s">
        <v>141</v>
      </c>
      <c r="M9" t="s">
        <v>142</v>
      </c>
      <c r="N9" t="s">
        <v>144</v>
      </c>
      <c r="O9" t="s">
        <v>149</v>
      </c>
      <c r="P9" s="51">
        <f t="shared" si="2"/>
        <v>3.8461538461538463</v>
      </c>
    </row>
    <row r="10" spans="1:17" x14ac:dyDescent="0.2">
      <c r="B10" s="50">
        <v>7</v>
      </c>
      <c r="C10" t="s">
        <v>350</v>
      </c>
      <c r="D10" s="24" t="str">
        <f t="shared" si="0"/>
        <v>praktek bimbingan kelompok (bermain peran, psikodrama)</v>
      </c>
      <c r="E10" s="73" t="str">
        <f>'Input A'!E61</f>
        <v>Praktek bimbingan kelompok (bermain peran, psikodrama)</v>
      </c>
      <c r="F10" t="s">
        <v>125</v>
      </c>
      <c r="G10" t="s">
        <v>127</v>
      </c>
      <c r="H10" s="35">
        <v>1</v>
      </c>
      <c r="I10" s="48">
        <f t="shared" si="1"/>
        <v>3</v>
      </c>
      <c r="J10" s="48" t="s">
        <v>134</v>
      </c>
      <c r="K10" t="s">
        <v>138</v>
      </c>
      <c r="L10" t="s">
        <v>141</v>
      </c>
      <c r="M10" t="s">
        <v>142</v>
      </c>
      <c r="N10" t="s">
        <v>144</v>
      </c>
      <c r="O10" t="s">
        <v>149</v>
      </c>
      <c r="P10" s="51">
        <f t="shared" si="2"/>
        <v>3.8461538461538463</v>
      </c>
    </row>
    <row r="11" spans="1:17" x14ac:dyDescent="0.2">
      <c r="B11" s="50">
        <v>8</v>
      </c>
      <c r="C11" s="49" t="s">
        <v>83</v>
      </c>
      <c r="D11" s="24" t="str">
        <f t="shared" si="0"/>
        <v>uts</v>
      </c>
      <c r="E11" s="73" t="str">
        <f>'Input A'!E62</f>
        <v>UTS</v>
      </c>
      <c r="F11" s="73"/>
      <c r="G11" s="35"/>
      <c r="H11" s="35"/>
      <c r="I11" s="48">
        <f t="shared" si="1"/>
        <v>3</v>
      </c>
      <c r="J11" s="48" t="s">
        <v>134</v>
      </c>
      <c r="K11" s="48"/>
      <c r="L11" s="35"/>
      <c r="M11" s="35"/>
      <c r="N11" s="35"/>
      <c r="O11" s="35"/>
      <c r="P11" s="35">
        <f>'Input A'!D75</f>
        <v>20</v>
      </c>
    </row>
    <row r="12" spans="1:17" x14ac:dyDescent="0.2">
      <c r="B12" s="50">
        <v>9</v>
      </c>
      <c r="C12" t="s">
        <v>350</v>
      </c>
      <c r="D12" s="24" t="e">
        <f t="shared" si="0"/>
        <v>#REF!</v>
      </c>
      <c r="E12" s="73" t="e">
        <f>'Input A'!#REF!</f>
        <v>#REF!</v>
      </c>
      <c r="F12" t="s">
        <v>125</v>
      </c>
      <c r="G12" t="s">
        <v>127</v>
      </c>
      <c r="H12" s="35">
        <v>1</v>
      </c>
      <c r="I12" s="48">
        <f t="shared" si="1"/>
        <v>3</v>
      </c>
      <c r="J12" s="48" t="s">
        <v>134</v>
      </c>
      <c r="K12" t="s">
        <v>138</v>
      </c>
      <c r="L12" t="s">
        <v>141</v>
      </c>
      <c r="M12" t="s">
        <v>142</v>
      </c>
      <c r="N12" t="s">
        <v>144</v>
      </c>
      <c r="O12" t="s">
        <v>149</v>
      </c>
      <c r="P12" s="51">
        <f t="shared" si="2"/>
        <v>3.8461538461538463</v>
      </c>
    </row>
    <row r="13" spans="1:17" x14ac:dyDescent="0.2">
      <c r="B13" s="50">
        <v>10</v>
      </c>
      <c r="C13" t="s">
        <v>350</v>
      </c>
      <c r="D13" s="24" t="str">
        <f t="shared" si="0"/>
        <v>praktek konseling kelompok (pendekatan psikoanalisis)</v>
      </c>
      <c r="E13" s="73" t="str">
        <f>'Input A'!E64</f>
        <v>Praktek konseling kelompok (pendekatan psikoanalisis)</v>
      </c>
      <c r="F13" t="s">
        <v>125</v>
      </c>
      <c r="G13" t="s">
        <v>127</v>
      </c>
      <c r="H13" s="35">
        <v>1</v>
      </c>
      <c r="I13" s="48">
        <f t="shared" si="1"/>
        <v>3</v>
      </c>
      <c r="J13" s="48" t="s">
        <v>134</v>
      </c>
      <c r="K13" t="s">
        <v>138</v>
      </c>
      <c r="L13" t="s">
        <v>141</v>
      </c>
      <c r="M13" t="s">
        <v>142</v>
      </c>
      <c r="N13" t="s">
        <v>144</v>
      </c>
      <c r="O13" t="s">
        <v>149</v>
      </c>
      <c r="P13" s="51">
        <f t="shared" si="2"/>
        <v>3.8461538461538463</v>
      </c>
    </row>
    <row r="14" spans="1:17" x14ac:dyDescent="0.2">
      <c r="B14" s="50">
        <v>11</v>
      </c>
      <c r="C14" t="s">
        <v>350</v>
      </c>
      <c r="D14" s="24" t="str">
        <f t="shared" si="0"/>
        <v>praktek konseling kelompok (pendekatan rasional emotif)</v>
      </c>
      <c r="E14" s="73" t="str">
        <f>'Input A'!E65</f>
        <v>Praktek konseling kelompok (pendekatan rasional emotif)</v>
      </c>
      <c r="F14" t="s">
        <v>125</v>
      </c>
      <c r="G14" t="s">
        <v>127</v>
      </c>
      <c r="H14" s="35">
        <v>1</v>
      </c>
      <c r="I14" s="48">
        <f t="shared" si="1"/>
        <v>3</v>
      </c>
      <c r="J14" s="48" t="s">
        <v>134</v>
      </c>
      <c r="K14" t="s">
        <v>138</v>
      </c>
      <c r="L14" t="s">
        <v>141</v>
      </c>
      <c r="M14" t="s">
        <v>142</v>
      </c>
      <c r="N14" t="s">
        <v>144</v>
      </c>
      <c r="O14" t="s">
        <v>149</v>
      </c>
      <c r="P14" s="51">
        <f t="shared" si="2"/>
        <v>3.8461538461538463</v>
      </c>
    </row>
    <row r="15" spans="1:17" x14ac:dyDescent="0.2">
      <c r="B15" s="50">
        <v>12</v>
      </c>
      <c r="C15" t="s">
        <v>350</v>
      </c>
      <c r="D15" s="24" t="str">
        <f t="shared" si="0"/>
        <v>praktek konseling kelompok (pendekatan client centered)</v>
      </c>
      <c r="E15" s="73" t="str">
        <f>'Input A'!E66</f>
        <v>Praktek konseling kelompok (pendekatan client centered)</v>
      </c>
      <c r="F15" t="s">
        <v>125</v>
      </c>
      <c r="G15" t="s">
        <v>127</v>
      </c>
      <c r="H15" s="35">
        <v>1</v>
      </c>
      <c r="I15" s="48">
        <f t="shared" si="1"/>
        <v>3</v>
      </c>
      <c r="J15" s="48" t="s">
        <v>134</v>
      </c>
      <c r="K15" t="s">
        <v>138</v>
      </c>
      <c r="L15" t="s">
        <v>141</v>
      </c>
      <c r="M15" t="s">
        <v>142</v>
      </c>
      <c r="N15" t="s">
        <v>144</v>
      </c>
      <c r="O15" t="s">
        <v>149</v>
      </c>
      <c r="P15" s="51">
        <f t="shared" si="2"/>
        <v>3.8461538461538463</v>
      </c>
    </row>
    <row r="16" spans="1:17" x14ac:dyDescent="0.2">
      <c r="B16" s="50">
        <v>13</v>
      </c>
      <c r="C16" t="s">
        <v>350</v>
      </c>
      <c r="D16" s="24" t="str">
        <f t="shared" si="0"/>
        <v>praktek konseling kelompok (pendekatan analisis transaksional)</v>
      </c>
      <c r="E16" s="73" t="str">
        <f>'Input A'!E67</f>
        <v>Praktek konseling kelompok (pendekatan analisis transaksional)</v>
      </c>
      <c r="F16" t="s">
        <v>125</v>
      </c>
      <c r="G16" t="s">
        <v>127</v>
      </c>
      <c r="H16" s="35">
        <v>1</v>
      </c>
      <c r="I16" s="48">
        <f t="shared" si="1"/>
        <v>3</v>
      </c>
      <c r="J16" s="48" t="s">
        <v>134</v>
      </c>
      <c r="K16" t="s">
        <v>138</v>
      </c>
      <c r="L16" t="s">
        <v>141</v>
      </c>
      <c r="M16" t="s">
        <v>142</v>
      </c>
      <c r="N16" t="s">
        <v>144</v>
      </c>
      <c r="O16" t="s">
        <v>149</v>
      </c>
      <c r="P16" s="51">
        <f t="shared" si="2"/>
        <v>3.8461538461538463</v>
      </c>
    </row>
    <row r="17" spans="2:16" x14ac:dyDescent="0.2">
      <c r="B17" s="50">
        <v>14</v>
      </c>
      <c r="C17" t="s">
        <v>350</v>
      </c>
      <c r="D17" s="24" t="str">
        <f t="shared" si="0"/>
        <v>praktek konseling kelompok (pendekatan behavioral)</v>
      </c>
      <c r="E17" s="73" t="str">
        <f>'Input A'!E68</f>
        <v>Praktek konseling kelompok (pendekatan behavioral)</v>
      </c>
      <c r="F17" t="s">
        <v>125</v>
      </c>
      <c r="G17" t="s">
        <v>127</v>
      </c>
      <c r="H17" s="35">
        <v>1</v>
      </c>
      <c r="I17" s="48">
        <f t="shared" si="1"/>
        <v>3</v>
      </c>
      <c r="J17" s="48" t="s">
        <v>134</v>
      </c>
      <c r="K17" t="s">
        <v>138</v>
      </c>
      <c r="L17" t="s">
        <v>141</v>
      </c>
      <c r="M17" t="s">
        <v>142</v>
      </c>
      <c r="N17" t="s">
        <v>144</v>
      </c>
      <c r="O17" t="s">
        <v>149</v>
      </c>
      <c r="P17" s="51">
        <f t="shared" si="2"/>
        <v>3.8461538461538463</v>
      </c>
    </row>
    <row r="18" spans="2:16" x14ac:dyDescent="0.2">
      <c r="B18" s="50">
        <v>15</v>
      </c>
      <c r="C18" t="s">
        <v>350</v>
      </c>
      <c r="D18" s="24" t="str">
        <f t="shared" si="0"/>
        <v>review perkuliahan</v>
      </c>
      <c r="E18" s="73" t="str">
        <f>'Input A'!E69</f>
        <v>review perkuliahan</v>
      </c>
      <c r="F18" t="s">
        <v>125</v>
      </c>
      <c r="G18" t="s">
        <v>127</v>
      </c>
      <c r="H18" s="35">
        <v>1</v>
      </c>
      <c r="I18" s="48">
        <f t="shared" si="1"/>
        <v>3</v>
      </c>
      <c r="J18" s="48" t="s">
        <v>134</v>
      </c>
      <c r="K18" t="s">
        <v>138</v>
      </c>
      <c r="L18" t="s">
        <v>141</v>
      </c>
      <c r="M18" t="s">
        <v>142</v>
      </c>
      <c r="N18" t="s">
        <v>144</v>
      </c>
      <c r="O18" t="s">
        <v>149</v>
      </c>
      <c r="P18" s="51">
        <f t="shared" si="2"/>
        <v>3.8461538461538463</v>
      </c>
    </row>
    <row r="19" spans="2:16" x14ac:dyDescent="0.2">
      <c r="B19" s="50">
        <v>16</v>
      </c>
      <c r="C19" s="49" t="s">
        <v>83</v>
      </c>
      <c r="D19" s="24" t="str">
        <f t="shared" si="0"/>
        <v>uas</v>
      </c>
      <c r="E19" s="73" t="str">
        <f>'Input A'!E70</f>
        <v>UAS</v>
      </c>
      <c r="F19" s="73"/>
      <c r="G19" s="35"/>
      <c r="H19" s="35"/>
      <c r="I19" s="48">
        <f t="shared" si="1"/>
        <v>3</v>
      </c>
      <c r="J19" s="48" t="s">
        <v>134</v>
      </c>
      <c r="K19" s="48"/>
      <c r="L19" s="35"/>
      <c r="M19" s="35"/>
      <c r="N19" s="35"/>
      <c r="O19" s="35"/>
      <c r="P19" s="35">
        <f>'Input A'!D76</f>
        <v>30</v>
      </c>
    </row>
    <row r="20" spans="2:16" s="36" customFormat="1" ht="44.25" customHeight="1" x14ac:dyDescent="0.2">
      <c r="B20" s="69"/>
      <c r="C20" s="70"/>
      <c r="E20" s="71"/>
      <c r="F20" s="71"/>
      <c r="I20" s="72"/>
      <c r="J20" s="72"/>
      <c r="K20" s="72"/>
    </row>
    <row r="22" spans="2:16" x14ac:dyDescent="0.2">
      <c r="C22" t="s">
        <v>119</v>
      </c>
      <c r="G22" t="s">
        <v>122</v>
      </c>
      <c r="L22" t="s">
        <v>119</v>
      </c>
      <c r="N22" t="s">
        <v>119</v>
      </c>
      <c r="O22" t="s">
        <v>122</v>
      </c>
    </row>
    <row r="23" spans="2:16" x14ac:dyDescent="0.2">
      <c r="C23" t="s">
        <v>350</v>
      </c>
      <c r="G23" t="s">
        <v>123</v>
      </c>
      <c r="L23" t="s">
        <v>136</v>
      </c>
      <c r="N23" t="s">
        <v>143</v>
      </c>
      <c r="O23" t="s">
        <v>147</v>
      </c>
    </row>
    <row r="24" spans="2:16" x14ac:dyDescent="0.2">
      <c r="C24" t="s">
        <v>121</v>
      </c>
      <c r="G24" t="s">
        <v>125</v>
      </c>
      <c r="L24" t="s">
        <v>138</v>
      </c>
      <c r="N24" t="s">
        <v>146</v>
      </c>
      <c r="O24" t="s">
        <v>148</v>
      </c>
    </row>
    <row r="25" spans="2:16" x14ac:dyDescent="0.2">
      <c r="C25" t="s">
        <v>120</v>
      </c>
      <c r="G25" t="s">
        <v>124</v>
      </c>
      <c r="L25" t="s">
        <v>141</v>
      </c>
      <c r="N25" t="s">
        <v>128</v>
      </c>
      <c r="O25" t="s">
        <v>149</v>
      </c>
    </row>
    <row r="26" spans="2:16" x14ac:dyDescent="0.2">
      <c r="C26" t="s">
        <v>310</v>
      </c>
      <c r="G26" t="s">
        <v>129</v>
      </c>
      <c r="L26" t="s">
        <v>135</v>
      </c>
      <c r="N26" t="s">
        <v>144</v>
      </c>
      <c r="O26" t="s">
        <v>332</v>
      </c>
    </row>
    <row r="27" spans="2:16" x14ac:dyDescent="0.2">
      <c r="G27" t="s">
        <v>127</v>
      </c>
      <c r="L27" t="s">
        <v>137</v>
      </c>
      <c r="N27" t="s">
        <v>142</v>
      </c>
    </row>
    <row r="28" spans="2:16" x14ac:dyDescent="0.2">
      <c r="G28" t="s">
        <v>126</v>
      </c>
      <c r="L28" t="s">
        <v>311</v>
      </c>
      <c r="N28" t="s">
        <v>145</v>
      </c>
    </row>
    <row r="29" spans="2:16" x14ac:dyDescent="0.2">
      <c r="L29" t="s">
        <v>139</v>
      </c>
    </row>
    <row r="30" spans="2:16" x14ac:dyDescent="0.2">
      <c r="L30" t="s">
        <v>140</v>
      </c>
    </row>
  </sheetData>
  <autoFilter ref="L22:N30" xr:uid="{00000000-0009-0000-0000-000005000000}">
    <sortState xmlns:xlrd2="http://schemas.microsoft.com/office/spreadsheetml/2017/richdata2" ref="L23:N30">
      <sortCondition ref="N22:N30"/>
    </sortState>
  </autoFilter>
  <mergeCells count="9">
    <mergeCell ref="K2:L3"/>
    <mergeCell ref="M2:P2"/>
    <mergeCell ref="M3:N3"/>
    <mergeCell ref="H2:J2"/>
    <mergeCell ref="B2:B3"/>
    <mergeCell ref="C2:C3"/>
    <mergeCell ref="E2:E3"/>
    <mergeCell ref="D2:D3"/>
    <mergeCell ref="F2:G3"/>
  </mergeCells>
  <dataValidations count="5">
    <dataValidation type="list" allowBlank="1" showInputMessage="1" showErrorMessage="1" sqref="K4:L10 K12:L18" xr:uid="{00000000-0002-0000-0500-000000000000}">
      <formula1>$L$23:$L$30</formula1>
    </dataValidation>
    <dataValidation type="list" allowBlank="1" showInputMessage="1" showErrorMessage="1" sqref="F4:G10 F12:G18" xr:uid="{00000000-0002-0000-0500-000001000000}">
      <formula1>$G$23:$G$28</formula1>
    </dataValidation>
    <dataValidation type="list" allowBlank="1" showInputMessage="1" showErrorMessage="1" sqref="C4:C10 C12:C18" xr:uid="{00000000-0002-0000-0500-000002000000}">
      <formula1>$C$23:$C$26</formula1>
    </dataValidation>
    <dataValidation type="list" allowBlank="1" showInputMessage="1" showErrorMessage="1" sqref="M4:N10 M12:N18" xr:uid="{00000000-0002-0000-0500-000003000000}">
      <formula1>$N$23:$N$28</formula1>
    </dataValidation>
    <dataValidation type="list" allowBlank="1" showInputMessage="1" showErrorMessage="1" sqref="O4:O10 O12:O18" xr:uid="{00000000-0002-0000-0500-000004000000}">
      <formula1>$O$23:$O$26</formula1>
    </dataValidation>
  </dataValidations>
  <pageMargins left="0.59055118110236227" right="0.59055118110236227" top="0.98425196850393704" bottom="0.39370078740157483" header="0.31496062992125984" footer="0.31496062992125984"/>
  <pageSetup paperSize="9" scale="71" fitToHeight="2"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3"/>
  <sheetViews>
    <sheetView topLeftCell="A31" workbookViewId="0">
      <selection activeCell="N29" sqref="N29"/>
    </sheetView>
  </sheetViews>
  <sheetFormatPr baseColWidth="10" defaultColWidth="8.83203125" defaultRowHeight="15" x14ac:dyDescent="0.2"/>
  <sheetData>
    <row r="1" spans="1:1" ht="21" x14ac:dyDescent="0.25">
      <c r="A1" s="52" t="s">
        <v>240</v>
      </c>
    </row>
    <row r="2" spans="1:1" x14ac:dyDescent="0.2">
      <c r="A2" t="s">
        <v>264</v>
      </c>
    </row>
    <row r="3" spans="1:1" x14ac:dyDescent="0.2">
      <c r="A3" t="s">
        <v>265</v>
      </c>
    </row>
    <row r="4" spans="1:1" x14ac:dyDescent="0.2">
      <c r="A4" t="s">
        <v>266</v>
      </c>
    </row>
    <row r="5" spans="1:1" x14ac:dyDescent="0.2">
      <c r="A5" t="s">
        <v>267</v>
      </c>
    </row>
    <row r="6" spans="1:1" x14ac:dyDescent="0.2">
      <c r="A6" t="s">
        <v>268</v>
      </c>
    </row>
    <row r="7" spans="1:1" x14ac:dyDescent="0.2">
      <c r="A7" t="s">
        <v>269</v>
      </c>
    </row>
    <row r="8" spans="1:1" x14ac:dyDescent="0.2">
      <c r="A8" t="s">
        <v>241</v>
      </c>
    </row>
    <row r="9" spans="1:1" x14ac:dyDescent="0.2">
      <c r="A9" t="s">
        <v>270</v>
      </c>
    </row>
    <row r="10" spans="1:1" x14ac:dyDescent="0.2">
      <c r="A10" t="s">
        <v>271</v>
      </c>
    </row>
    <row r="11" spans="1:1" x14ac:dyDescent="0.2">
      <c r="A11" t="s">
        <v>242</v>
      </c>
    </row>
    <row r="13" spans="1:1" ht="21" x14ac:dyDescent="0.25">
      <c r="A13" s="52" t="s">
        <v>238</v>
      </c>
    </row>
    <row r="14" spans="1:1" x14ac:dyDescent="0.2">
      <c r="A14" t="s">
        <v>272</v>
      </c>
    </row>
    <row r="15" spans="1:1" x14ac:dyDescent="0.2">
      <c r="A15" t="s">
        <v>273</v>
      </c>
    </row>
    <row r="16" spans="1:1" x14ac:dyDescent="0.2">
      <c r="A16" t="s">
        <v>274</v>
      </c>
    </row>
    <row r="17" spans="1:1" x14ac:dyDescent="0.2">
      <c r="A17" t="s">
        <v>275</v>
      </c>
    </row>
    <row r="18" spans="1:1" x14ac:dyDescent="0.2">
      <c r="A18" t="s">
        <v>276</v>
      </c>
    </row>
    <row r="19" spans="1:1" x14ac:dyDescent="0.2">
      <c r="A19" t="s">
        <v>239</v>
      </c>
    </row>
    <row r="20" spans="1:1" x14ac:dyDescent="0.2">
      <c r="A20" t="s">
        <v>277</v>
      </c>
    </row>
    <row r="21" spans="1:1" x14ac:dyDescent="0.2">
      <c r="A21" t="s">
        <v>278</v>
      </c>
    </row>
    <row r="22" spans="1:1" x14ac:dyDescent="0.2">
      <c r="A22" t="s">
        <v>279</v>
      </c>
    </row>
    <row r="24" spans="1:1" ht="21" x14ac:dyDescent="0.25">
      <c r="A24" s="52" t="s">
        <v>6</v>
      </c>
    </row>
    <row r="25" spans="1:1" x14ac:dyDescent="0.2">
      <c r="A25" t="s">
        <v>248</v>
      </c>
    </row>
    <row r="26" spans="1:1" x14ac:dyDescent="0.2">
      <c r="A26" t="s">
        <v>249</v>
      </c>
    </row>
    <row r="27" spans="1:1" x14ac:dyDescent="0.2">
      <c r="A27" t="s">
        <v>250</v>
      </c>
    </row>
    <row r="28" spans="1:1" x14ac:dyDescent="0.2">
      <c r="A28" t="s">
        <v>251</v>
      </c>
    </row>
    <row r="29" spans="1:1" x14ac:dyDescent="0.2">
      <c r="A29" t="s">
        <v>252</v>
      </c>
    </row>
    <row r="31" spans="1:1" ht="21" x14ac:dyDescent="0.25">
      <c r="A31" s="52" t="s">
        <v>7</v>
      </c>
    </row>
    <row r="32" spans="1:1" x14ac:dyDescent="0.2">
      <c r="A32" t="s">
        <v>253</v>
      </c>
    </row>
    <row r="33" spans="1:1" x14ac:dyDescent="0.2">
      <c r="A33" t="s">
        <v>254</v>
      </c>
    </row>
    <row r="34" spans="1:1" x14ac:dyDescent="0.2">
      <c r="A34" t="s">
        <v>255</v>
      </c>
    </row>
    <row r="35" spans="1:1" x14ac:dyDescent="0.2">
      <c r="A35" t="s">
        <v>256</v>
      </c>
    </row>
    <row r="36" spans="1:1" x14ac:dyDescent="0.2">
      <c r="A36" t="s">
        <v>257</v>
      </c>
    </row>
    <row r="38" spans="1:1" ht="21" x14ac:dyDescent="0.25">
      <c r="A38" s="52" t="s">
        <v>9</v>
      </c>
    </row>
    <row r="39" spans="1:1" x14ac:dyDescent="0.2">
      <c r="A39" t="s">
        <v>243</v>
      </c>
    </row>
    <row r="40" spans="1:1" x14ac:dyDescent="0.2">
      <c r="A40" t="s">
        <v>244</v>
      </c>
    </row>
    <row r="41" spans="1:1" x14ac:dyDescent="0.2">
      <c r="A41" t="s">
        <v>245</v>
      </c>
    </row>
    <row r="42" spans="1:1" x14ac:dyDescent="0.2">
      <c r="A42" t="s">
        <v>246</v>
      </c>
    </row>
    <row r="43" spans="1:1" x14ac:dyDescent="0.2">
      <c r="A43" t="s">
        <v>247</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1"/>
  <sheetViews>
    <sheetView view="pageBreakPreview" zoomScale="60" zoomScaleNormal="100" workbookViewId="0">
      <selection activeCell="F8" sqref="F8:F11"/>
    </sheetView>
  </sheetViews>
  <sheetFormatPr baseColWidth="10" defaultColWidth="8.83203125" defaultRowHeight="15" x14ac:dyDescent="0.2"/>
  <cols>
    <col min="1" max="1" width="9.1640625" style="3"/>
    <col min="2" max="3" width="27.6640625" customWidth="1"/>
    <col min="4" max="4" width="18.83203125" customWidth="1"/>
    <col min="6" max="6" width="18" customWidth="1"/>
    <col min="7" max="8" width="24" customWidth="1"/>
    <col min="9" max="9" width="15" customWidth="1"/>
  </cols>
  <sheetData>
    <row r="1" spans="1:9" x14ac:dyDescent="0.2">
      <c r="A1" s="200" t="s">
        <v>25</v>
      </c>
      <c r="B1" s="200" t="s">
        <v>50</v>
      </c>
      <c r="C1" s="200" t="s">
        <v>27</v>
      </c>
      <c r="D1" s="200" t="s">
        <v>28</v>
      </c>
      <c r="E1" s="200" t="s">
        <v>29</v>
      </c>
      <c r="F1" s="200" t="s">
        <v>30</v>
      </c>
      <c r="G1" s="199" t="s">
        <v>34</v>
      </c>
      <c r="H1" s="199"/>
      <c r="I1" s="199"/>
    </row>
    <row r="2" spans="1:9" s="5" customFormat="1" ht="16" x14ac:dyDescent="0.2">
      <c r="A2" s="200"/>
      <c r="B2" s="200"/>
      <c r="C2" s="200"/>
      <c r="D2" s="200"/>
      <c r="E2" s="200"/>
      <c r="F2" s="200"/>
      <c r="G2" s="19" t="s">
        <v>31</v>
      </c>
      <c r="H2" s="19" t="s">
        <v>32</v>
      </c>
      <c r="I2" s="19" t="s">
        <v>33</v>
      </c>
    </row>
    <row r="3" spans="1:9" x14ac:dyDescent="0.2">
      <c r="A3" s="20" t="s">
        <v>36</v>
      </c>
      <c r="B3" s="20" t="s">
        <v>37</v>
      </c>
      <c r="C3" s="20" t="s">
        <v>38</v>
      </c>
      <c r="D3" s="20" t="s">
        <v>39</v>
      </c>
      <c r="E3" s="20" t="s">
        <v>40</v>
      </c>
      <c r="F3" s="20" t="s">
        <v>41</v>
      </c>
      <c r="G3" s="20" t="s">
        <v>42</v>
      </c>
      <c r="H3" s="20" t="s">
        <v>43</v>
      </c>
      <c r="I3" s="20" t="s">
        <v>44</v>
      </c>
    </row>
    <row r="4" spans="1:9" ht="22.5" customHeight="1" x14ac:dyDescent="0.2">
      <c r="A4" s="213">
        <v>1</v>
      </c>
      <c r="B4" s="212"/>
      <c r="C4" s="212"/>
      <c r="D4" s="8" t="s">
        <v>45</v>
      </c>
      <c r="E4" s="212"/>
      <c r="F4" s="212"/>
      <c r="G4" s="8" t="s">
        <v>47</v>
      </c>
      <c r="H4" s="212"/>
      <c r="I4" s="212"/>
    </row>
    <row r="5" spans="1:9" ht="22.5" customHeight="1" x14ac:dyDescent="0.2">
      <c r="A5" s="213"/>
      <c r="B5" s="212"/>
      <c r="C5" s="212"/>
      <c r="D5" s="10"/>
      <c r="E5" s="212"/>
      <c r="F5" s="212"/>
      <c r="G5" s="10"/>
      <c r="H5" s="212"/>
      <c r="I5" s="212"/>
    </row>
    <row r="6" spans="1:9" ht="22.5" customHeight="1" x14ac:dyDescent="0.2">
      <c r="A6" s="213"/>
      <c r="B6" s="212"/>
      <c r="C6" s="212"/>
      <c r="D6" s="10" t="s">
        <v>46</v>
      </c>
      <c r="E6" s="212"/>
      <c r="F6" s="212"/>
      <c r="G6" s="10" t="s">
        <v>45</v>
      </c>
      <c r="H6" s="212"/>
      <c r="I6" s="212"/>
    </row>
    <row r="7" spans="1:9" ht="22.5" customHeight="1" x14ac:dyDescent="0.2">
      <c r="A7" s="213"/>
      <c r="B7" s="212"/>
      <c r="C7" s="212"/>
      <c r="D7" s="9"/>
      <c r="E7" s="212"/>
      <c r="F7" s="212"/>
      <c r="G7" s="9"/>
      <c r="H7" s="212"/>
      <c r="I7" s="212"/>
    </row>
    <row r="8" spans="1:9" ht="22.5" customHeight="1" x14ac:dyDescent="0.2">
      <c r="A8" s="213">
        <v>2</v>
      </c>
      <c r="B8" s="212"/>
      <c r="C8" s="212"/>
      <c r="D8" s="8" t="s">
        <v>45</v>
      </c>
      <c r="E8" s="212"/>
      <c r="F8" s="212"/>
      <c r="G8" s="8" t="s">
        <v>47</v>
      </c>
      <c r="H8" s="212"/>
      <c r="I8" s="212"/>
    </row>
    <row r="9" spans="1:9" ht="22.5" customHeight="1" x14ac:dyDescent="0.2">
      <c r="A9" s="213"/>
      <c r="B9" s="212"/>
      <c r="C9" s="212"/>
      <c r="D9" s="10"/>
      <c r="E9" s="212"/>
      <c r="F9" s="212"/>
      <c r="G9" s="10"/>
      <c r="H9" s="212"/>
      <c r="I9" s="212"/>
    </row>
    <row r="10" spans="1:9" ht="22.5" customHeight="1" x14ac:dyDescent="0.2">
      <c r="A10" s="213"/>
      <c r="B10" s="212"/>
      <c r="C10" s="212"/>
      <c r="D10" s="10" t="s">
        <v>46</v>
      </c>
      <c r="E10" s="212"/>
      <c r="F10" s="212"/>
      <c r="G10" s="10" t="s">
        <v>45</v>
      </c>
      <c r="H10" s="212"/>
      <c r="I10" s="212"/>
    </row>
    <row r="11" spans="1:9" ht="22.5" customHeight="1" x14ac:dyDescent="0.2">
      <c r="A11" s="213"/>
      <c r="B11" s="212"/>
      <c r="C11" s="212"/>
      <c r="D11" s="9"/>
      <c r="E11" s="212"/>
      <c r="F11" s="212"/>
      <c r="G11" s="9"/>
      <c r="H11" s="212"/>
      <c r="I11" s="212"/>
    </row>
    <row r="12" spans="1:9" ht="22.5" customHeight="1" x14ac:dyDescent="0.2">
      <c r="A12" s="213">
        <v>3</v>
      </c>
      <c r="B12" s="212"/>
      <c r="C12" s="212"/>
      <c r="D12" s="8" t="s">
        <v>45</v>
      </c>
      <c r="E12" s="212"/>
      <c r="F12" s="212"/>
      <c r="G12" s="8" t="s">
        <v>47</v>
      </c>
      <c r="H12" s="212"/>
      <c r="I12" s="212"/>
    </row>
    <row r="13" spans="1:9" ht="22.5" customHeight="1" x14ac:dyDescent="0.2">
      <c r="A13" s="213"/>
      <c r="B13" s="212"/>
      <c r="C13" s="212"/>
      <c r="D13" s="10"/>
      <c r="E13" s="212"/>
      <c r="F13" s="212"/>
      <c r="G13" s="10"/>
      <c r="H13" s="212"/>
      <c r="I13" s="212"/>
    </row>
    <row r="14" spans="1:9" ht="22.5" customHeight="1" x14ac:dyDescent="0.2">
      <c r="A14" s="213"/>
      <c r="B14" s="212"/>
      <c r="C14" s="212"/>
      <c r="D14" s="10" t="s">
        <v>46</v>
      </c>
      <c r="E14" s="212"/>
      <c r="F14" s="212"/>
      <c r="G14" s="10" t="s">
        <v>45</v>
      </c>
      <c r="H14" s="212"/>
      <c r="I14" s="212"/>
    </row>
    <row r="15" spans="1:9" ht="22.5" customHeight="1" x14ac:dyDescent="0.2">
      <c r="A15" s="213"/>
      <c r="B15" s="212"/>
      <c r="C15" s="212"/>
      <c r="D15" s="9"/>
      <c r="E15" s="212"/>
      <c r="F15" s="212"/>
      <c r="G15" s="9"/>
      <c r="H15" s="212"/>
      <c r="I15" s="212"/>
    </row>
    <row r="16" spans="1:9" ht="22.5" customHeight="1" x14ac:dyDescent="0.2">
      <c r="A16" s="213">
        <v>4</v>
      </c>
      <c r="B16" s="212"/>
      <c r="C16" s="212"/>
      <c r="D16" s="8" t="s">
        <v>45</v>
      </c>
      <c r="E16" s="212"/>
      <c r="F16" s="212"/>
      <c r="G16" s="8" t="s">
        <v>47</v>
      </c>
      <c r="H16" s="212"/>
      <c r="I16" s="212"/>
    </row>
    <row r="17" spans="1:9" ht="22.5" customHeight="1" x14ac:dyDescent="0.2">
      <c r="A17" s="213"/>
      <c r="B17" s="212"/>
      <c r="C17" s="212"/>
      <c r="D17" s="10"/>
      <c r="E17" s="212"/>
      <c r="F17" s="212"/>
      <c r="G17" s="10"/>
      <c r="H17" s="212"/>
      <c r="I17" s="212"/>
    </row>
    <row r="18" spans="1:9" ht="22.5" customHeight="1" x14ac:dyDescent="0.2">
      <c r="A18" s="213"/>
      <c r="B18" s="212"/>
      <c r="C18" s="212"/>
      <c r="D18" s="10" t="s">
        <v>46</v>
      </c>
      <c r="E18" s="212"/>
      <c r="F18" s="212"/>
      <c r="G18" s="10" t="s">
        <v>45</v>
      </c>
      <c r="H18" s="212"/>
      <c r="I18" s="212"/>
    </row>
    <row r="19" spans="1:9" ht="22.5" customHeight="1" x14ac:dyDescent="0.2">
      <c r="A19" s="213"/>
      <c r="B19" s="212"/>
      <c r="C19" s="212"/>
      <c r="D19" s="9"/>
      <c r="E19" s="212"/>
      <c r="F19" s="212"/>
      <c r="G19" s="9"/>
      <c r="H19" s="212"/>
      <c r="I19" s="212"/>
    </row>
    <row r="20" spans="1:9" ht="22.5" customHeight="1" x14ac:dyDescent="0.2">
      <c r="A20" s="213">
        <v>5</v>
      </c>
      <c r="B20" s="212"/>
      <c r="C20" s="212"/>
      <c r="D20" s="8" t="s">
        <v>45</v>
      </c>
      <c r="E20" s="212"/>
      <c r="F20" s="212"/>
      <c r="G20" s="8" t="s">
        <v>47</v>
      </c>
      <c r="H20" s="212"/>
      <c r="I20" s="212"/>
    </row>
    <row r="21" spans="1:9" ht="22.5" customHeight="1" x14ac:dyDescent="0.2">
      <c r="A21" s="213"/>
      <c r="B21" s="212"/>
      <c r="C21" s="212"/>
      <c r="D21" s="10"/>
      <c r="E21" s="212"/>
      <c r="F21" s="212"/>
      <c r="G21" s="10"/>
      <c r="H21" s="212"/>
      <c r="I21" s="212"/>
    </row>
    <row r="22" spans="1:9" ht="22.5" customHeight="1" x14ac:dyDescent="0.2">
      <c r="A22" s="213"/>
      <c r="B22" s="212"/>
      <c r="C22" s="212"/>
      <c r="D22" s="10" t="s">
        <v>46</v>
      </c>
      <c r="E22" s="212"/>
      <c r="F22" s="212"/>
      <c r="G22" s="10" t="s">
        <v>45</v>
      </c>
      <c r="H22" s="212"/>
      <c r="I22" s="212"/>
    </row>
    <row r="23" spans="1:9" ht="22.5" customHeight="1" x14ac:dyDescent="0.2">
      <c r="A23" s="213"/>
      <c r="B23" s="212"/>
      <c r="C23" s="212"/>
      <c r="D23" s="9"/>
      <c r="E23" s="212"/>
      <c r="F23" s="212"/>
      <c r="G23" s="9"/>
      <c r="H23" s="212"/>
      <c r="I23" s="212"/>
    </row>
    <row r="24" spans="1:9" ht="22.5" customHeight="1" x14ac:dyDescent="0.2">
      <c r="A24" s="213">
        <v>6</v>
      </c>
      <c r="B24" s="212"/>
      <c r="C24" s="212"/>
      <c r="D24" s="8" t="s">
        <v>45</v>
      </c>
      <c r="E24" s="212"/>
      <c r="F24" s="212"/>
      <c r="G24" s="8" t="s">
        <v>47</v>
      </c>
      <c r="H24" s="212"/>
      <c r="I24" s="212"/>
    </row>
    <row r="25" spans="1:9" ht="22.5" customHeight="1" x14ac:dyDescent="0.2">
      <c r="A25" s="213"/>
      <c r="B25" s="212"/>
      <c r="C25" s="212"/>
      <c r="D25" s="10"/>
      <c r="E25" s="212"/>
      <c r="F25" s="212"/>
      <c r="G25" s="10"/>
      <c r="H25" s="212"/>
      <c r="I25" s="212"/>
    </row>
    <row r="26" spans="1:9" ht="22.5" customHeight="1" x14ac:dyDescent="0.2">
      <c r="A26" s="213"/>
      <c r="B26" s="212"/>
      <c r="C26" s="212"/>
      <c r="D26" s="10" t="s">
        <v>46</v>
      </c>
      <c r="E26" s="212"/>
      <c r="F26" s="212"/>
      <c r="G26" s="10" t="s">
        <v>45</v>
      </c>
      <c r="H26" s="212"/>
      <c r="I26" s="212"/>
    </row>
    <row r="27" spans="1:9" ht="22.5" customHeight="1" x14ac:dyDescent="0.2">
      <c r="A27" s="213"/>
      <c r="B27" s="212"/>
      <c r="C27" s="212"/>
      <c r="D27" s="9"/>
      <c r="E27" s="212"/>
      <c r="F27" s="212"/>
      <c r="G27" s="9"/>
      <c r="H27" s="212"/>
      <c r="I27" s="212"/>
    </row>
    <row r="28" spans="1:9" ht="22.5" customHeight="1" x14ac:dyDescent="0.2">
      <c r="A28" s="213">
        <v>7</v>
      </c>
      <c r="B28" s="212"/>
      <c r="C28" s="212"/>
      <c r="D28" s="8" t="s">
        <v>45</v>
      </c>
      <c r="E28" s="212"/>
      <c r="F28" s="212"/>
      <c r="G28" s="8" t="s">
        <v>47</v>
      </c>
      <c r="H28" s="212"/>
      <c r="I28" s="212"/>
    </row>
    <row r="29" spans="1:9" ht="22.5" customHeight="1" x14ac:dyDescent="0.2">
      <c r="A29" s="213"/>
      <c r="B29" s="212"/>
      <c r="C29" s="212"/>
      <c r="D29" s="10"/>
      <c r="E29" s="212"/>
      <c r="F29" s="212"/>
      <c r="G29" s="10"/>
      <c r="H29" s="212"/>
      <c r="I29" s="212"/>
    </row>
    <row r="30" spans="1:9" ht="22.5" customHeight="1" x14ac:dyDescent="0.2">
      <c r="A30" s="213"/>
      <c r="B30" s="212"/>
      <c r="C30" s="212"/>
      <c r="D30" s="10" t="s">
        <v>46</v>
      </c>
      <c r="E30" s="212"/>
      <c r="F30" s="212"/>
      <c r="G30" s="10" t="s">
        <v>45</v>
      </c>
      <c r="H30" s="212"/>
      <c r="I30" s="212"/>
    </row>
    <row r="31" spans="1:9" ht="22.5" customHeight="1" x14ac:dyDescent="0.2">
      <c r="A31" s="213"/>
      <c r="B31" s="212"/>
      <c r="C31" s="212"/>
      <c r="D31" s="9"/>
      <c r="E31" s="212"/>
      <c r="F31" s="212"/>
      <c r="G31" s="9"/>
      <c r="H31" s="212"/>
      <c r="I31" s="212"/>
    </row>
    <row r="32" spans="1:9" ht="29.25" customHeight="1" x14ac:dyDescent="0.2">
      <c r="A32" s="11">
        <v>8</v>
      </c>
      <c r="B32" s="198" t="s">
        <v>48</v>
      </c>
      <c r="C32" s="198"/>
      <c r="D32" s="198"/>
      <c r="E32" s="198"/>
      <c r="F32" s="198"/>
      <c r="G32" s="198"/>
      <c r="H32" s="198"/>
      <c r="I32" s="18"/>
    </row>
    <row r="33" spans="1:9" ht="22.5" customHeight="1" x14ac:dyDescent="0.2">
      <c r="A33" s="213">
        <v>9</v>
      </c>
      <c r="B33" s="212"/>
      <c r="C33" s="212"/>
      <c r="D33" s="8" t="s">
        <v>45</v>
      </c>
      <c r="E33" s="212"/>
      <c r="F33" s="212"/>
      <c r="G33" s="8" t="s">
        <v>47</v>
      </c>
      <c r="H33" s="212"/>
      <c r="I33" s="212"/>
    </row>
    <row r="34" spans="1:9" ht="22.5" customHeight="1" x14ac:dyDescent="0.2">
      <c r="A34" s="213"/>
      <c r="B34" s="212"/>
      <c r="C34" s="212"/>
      <c r="D34" s="10"/>
      <c r="E34" s="212"/>
      <c r="F34" s="212"/>
      <c r="G34" s="10"/>
      <c r="H34" s="212"/>
      <c r="I34" s="212"/>
    </row>
    <row r="35" spans="1:9" ht="22.5" customHeight="1" x14ac:dyDescent="0.2">
      <c r="A35" s="213"/>
      <c r="B35" s="212"/>
      <c r="C35" s="212"/>
      <c r="D35" s="10" t="s">
        <v>46</v>
      </c>
      <c r="E35" s="212"/>
      <c r="F35" s="212"/>
      <c r="G35" s="10" t="s">
        <v>45</v>
      </c>
      <c r="H35" s="212"/>
      <c r="I35" s="212"/>
    </row>
    <row r="36" spans="1:9" ht="22.5" customHeight="1" x14ac:dyDescent="0.2">
      <c r="A36" s="213"/>
      <c r="B36" s="212"/>
      <c r="C36" s="212"/>
      <c r="D36" s="9"/>
      <c r="E36" s="212"/>
      <c r="F36" s="212"/>
      <c r="G36" s="9"/>
      <c r="H36" s="212"/>
      <c r="I36" s="212"/>
    </row>
    <row r="37" spans="1:9" ht="22.5" customHeight="1" x14ac:dyDescent="0.2">
      <c r="A37" s="213">
        <v>10</v>
      </c>
      <c r="B37" s="212"/>
      <c r="C37" s="212"/>
      <c r="D37" s="8" t="s">
        <v>45</v>
      </c>
      <c r="E37" s="212"/>
      <c r="F37" s="212"/>
      <c r="G37" s="8" t="s">
        <v>47</v>
      </c>
      <c r="H37" s="212"/>
      <c r="I37" s="212"/>
    </row>
    <row r="38" spans="1:9" ht="22.5" customHeight="1" x14ac:dyDescent="0.2">
      <c r="A38" s="213"/>
      <c r="B38" s="212"/>
      <c r="C38" s="212"/>
      <c r="D38" s="10"/>
      <c r="E38" s="212"/>
      <c r="F38" s="212"/>
      <c r="G38" s="10"/>
      <c r="H38" s="212"/>
      <c r="I38" s="212"/>
    </row>
    <row r="39" spans="1:9" ht="22.5" customHeight="1" x14ac:dyDescent="0.2">
      <c r="A39" s="213"/>
      <c r="B39" s="212"/>
      <c r="C39" s="212"/>
      <c r="D39" s="10" t="s">
        <v>46</v>
      </c>
      <c r="E39" s="212"/>
      <c r="F39" s="212"/>
      <c r="G39" s="10" t="s">
        <v>45</v>
      </c>
      <c r="H39" s="212"/>
      <c r="I39" s="212"/>
    </row>
    <row r="40" spans="1:9" ht="22.5" customHeight="1" x14ac:dyDescent="0.2">
      <c r="A40" s="213"/>
      <c r="B40" s="212"/>
      <c r="C40" s="212"/>
      <c r="D40" s="9"/>
      <c r="E40" s="212"/>
      <c r="F40" s="212"/>
      <c r="G40" s="9"/>
      <c r="H40" s="212"/>
      <c r="I40" s="212"/>
    </row>
    <row r="41" spans="1:9" ht="22.5" customHeight="1" x14ac:dyDescent="0.2">
      <c r="A41" s="213">
        <v>11</v>
      </c>
      <c r="B41" s="212"/>
      <c r="C41" s="212"/>
      <c r="D41" s="8" t="s">
        <v>45</v>
      </c>
      <c r="E41" s="212"/>
      <c r="F41" s="212"/>
      <c r="G41" s="8" t="s">
        <v>47</v>
      </c>
      <c r="H41" s="212"/>
      <c r="I41" s="212"/>
    </row>
    <row r="42" spans="1:9" ht="22.5" customHeight="1" x14ac:dyDescent="0.2">
      <c r="A42" s="213"/>
      <c r="B42" s="212"/>
      <c r="C42" s="212"/>
      <c r="D42" s="10"/>
      <c r="E42" s="212"/>
      <c r="F42" s="212"/>
      <c r="G42" s="10"/>
      <c r="H42" s="212"/>
      <c r="I42" s="212"/>
    </row>
    <row r="43" spans="1:9" ht="22.5" customHeight="1" x14ac:dyDescent="0.2">
      <c r="A43" s="213"/>
      <c r="B43" s="212"/>
      <c r="C43" s="212"/>
      <c r="D43" s="10" t="s">
        <v>46</v>
      </c>
      <c r="E43" s="212"/>
      <c r="F43" s="212"/>
      <c r="G43" s="10" t="s">
        <v>45</v>
      </c>
      <c r="H43" s="212"/>
      <c r="I43" s="212"/>
    </row>
    <row r="44" spans="1:9" ht="22.5" customHeight="1" x14ac:dyDescent="0.2">
      <c r="A44" s="213"/>
      <c r="B44" s="212"/>
      <c r="C44" s="212"/>
      <c r="D44" s="9"/>
      <c r="E44" s="212"/>
      <c r="F44" s="212"/>
      <c r="G44" s="9"/>
      <c r="H44" s="212"/>
      <c r="I44" s="212"/>
    </row>
    <row r="45" spans="1:9" ht="22.5" customHeight="1" x14ac:dyDescent="0.2">
      <c r="A45" s="213">
        <v>12</v>
      </c>
      <c r="B45" s="212"/>
      <c r="C45" s="212"/>
      <c r="D45" s="8" t="s">
        <v>45</v>
      </c>
      <c r="E45" s="212"/>
      <c r="F45" s="212"/>
      <c r="G45" s="8" t="s">
        <v>47</v>
      </c>
      <c r="H45" s="212"/>
      <c r="I45" s="212"/>
    </row>
    <row r="46" spans="1:9" ht="22.5" customHeight="1" x14ac:dyDescent="0.2">
      <c r="A46" s="213"/>
      <c r="B46" s="212"/>
      <c r="C46" s="212"/>
      <c r="D46" s="10"/>
      <c r="E46" s="212"/>
      <c r="F46" s="212"/>
      <c r="G46" s="10"/>
      <c r="H46" s="212"/>
      <c r="I46" s="212"/>
    </row>
    <row r="47" spans="1:9" ht="22.5" customHeight="1" x14ac:dyDescent="0.2">
      <c r="A47" s="213"/>
      <c r="B47" s="212"/>
      <c r="C47" s="212"/>
      <c r="D47" s="10" t="s">
        <v>46</v>
      </c>
      <c r="E47" s="212"/>
      <c r="F47" s="212"/>
      <c r="G47" s="10" t="s">
        <v>45</v>
      </c>
      <c r="H47" s="212"/>
      <c r="I47" s="212"/>
    </row>
    <row r="48" spans="1:9" ht="22.5" customHeight="1" x14ac:dyDescent="0.2">
      <c r="A48" s="213"/>
      <c r="B48" s="212"/>
      <c r="C48" s="212"/>
      <c r="D48" s="9"/>
      <c r="E48" s="212"/>
      <c r="F48" s="212"/>
      <c r="G48" s="9"/>
      <c r="H48" s="212"/>
      <c r="I48" s="212"/>
    </row>
    <row r="49" spans="1:9" ht="22.5" customHeight="1" x14ac:dyDescent="0.2">
      <c r="A49" s="213">
        <v>13</v>
      </c>
      <c r="B49" s="212"/>
      <c r="C49" s="212"/>
      <c r="D49" s="8" t="s">
        <v>45</v>
      </c>
      <c r="E49" s="212"/>
      <c r="F49" s="212"/>
      <c r="G49" s="8" t="s">
        <v>47</v>
      </c>
      <c r="H49" s="212"/>
      <c r="I49" s="212"/>
    </row>
    <row r="50" spans="1:9" ht="22.5" customHeight="1" x14ac:dyDescent="0.2">
      <c r="A50" s="213"/>
      <c r="B50" s="212"/>
      <c r="C50" s="212"/>
      <c r="D50" s="10"/>
      <c r="E50" s="212"/>
      <c r="F50" s="212"/>
      <c r="G50" s="10"/>
      <c r="H50" s="212"/>
      <c r="I50" s="212"/>
    </row>
    <row r="51" spans="1:9" ht="22.5" customHeight="1" x14ac:dyDescent="0.2">
      <c r="A51" s="213"/>
      <c r="B51" s="212"/>
      <c r="C51" s="212"/>
      <c r="D51" s="10" t="s">
        <v>46</v>
      </c>
      <c r="E51" s="212"/>
      <c r="F51" s="212"/>
      <c r="G51" s="10" t="s">
        <v>45</v>
      </c>
      <c r="H51" s="212"/>
      <c r="I51" s="212"/>
    </row>
    <row r="52" spans="1:9" ht="22.5" customHeight="1" x14ac:dyDescent="0.2">
      <c r="A52" s="213"/>
      <c r="B52" s="212"/>
      <c r="C52" s="212"/>
      <c r="D52" s="9"/>
      <c r="E52" s="212"/>
      <c r="F52" s="212"/>
      <c r="G52" s="9"/>
      <c r="H52" s="212"/>
      <c r="I52" s="212"/>
    </row>
    <row r="53" spans="1:9" ht="22.5" customHeight="1" x14ac:dyDescent="0.2">
      <c r="A53" s="213">
        <v>14</v>
      </c>
      <c r="B53" s="212"/>
      <c r="C53" s="212"/>
      <c r="D53" s="8" t="s">
        <v>45</v>
      </c>
      <c r="E53" s="212"/>
      <c r="F53" s="212"/>
      <c r="G53" s="8" t="s">
        <v>47</v>
      </c>
      <c r="H53" s="212"/>
      <c r="I53" s="212"/>
    </row>
    <row r="54" spans="1:9" ht="22.5" customHeight="1" x14ac:dyDescent="0.2">
      <c r="A54" s="213"/>
      <c r="B54" s="212"/>
      <c r="C54" s="212"/>
      <c r="D54" s="10"/>
      <c r="E54" s="212"/>
      <c r="F54" s="212"/>
      <c r="G54" s="10"/>
      <c r="H54" s="212"/>
      <c r="I54" s="212"/>
    </row>
    <row r="55" spans="1:9" ht="22.5" customHeight="1" x14ac:dyDescent="0.2">
      <c r="A55" s="213"/>
      <c r="B55" s="212"/>
      <c r="C55" s="212"/>
      <c r="D55" s="10" t="s">
        <v>46</v>
      </c>
      <c r="E55" s="212"/>
      <c r="F55" s="212"/>
      <c r="G55" s="10" t="s">
        <v>45</v>
      </c>
      <c r="H55" s="212"/>
      <c r="I55" s="212"/>
    </row>
    <row r="56" spans="1:9" ht="22.5" customHeight="1" x14ac:dyDescent="0.2">
      <c r="A56" s="213"/>
      <c r="B56" s="212"/>
      <c r="C56" s="212"/>
      <c r="D56" s="9"/>
      <c r="E56" s="212"/>
      <c r="F56" s="212"/>
      <c r="G56" s="9"/>
      <c r="H56" s="212"/>
      <c r="I56" s="212"/>
    </row>
    <row r="57" spans="1:9" ht="22.5" customHeight="1" x14ac:dyDescent="0.2">
      <c r="A57" s="213">
        <v>15</v>
      </c>
      <c r="B57" s="212"/>
      <c r="C57" s="212"/>
      <c r="D57" s="8" t="s">
        <v>45</v>
      </c>
      <c r="E57" s="212"/>
      <c r="F57" s="212"/>
      <c r="G57" s="8" t="s">
        <v>47</v>
      </c>
      <c r="H57" s="212"/>
      <c r="I57" s="212"/>
    </row>
    <row r="58" spans="1:9" ht="22.5" customHeight="1" x14ac:dyDescent="0.2">
      <c r="A58" s="213"/>
      <c r="B58" s="212"/>
      <c r="C58" s="212"/>
      <c r="D58" s="10"/>
      <c r="E58" s="212"/>
      <c r="F58" s="212"/>
      <c r="G58" s="10"/>
      <c r="H58" s="212"/>
      <c r="I58" s="212"/>
    </row>
    <row r="59" spans="1:9" ht="22.5" customHeight="1" x14ac:dyDescent="0.2">
      <c r="A59" s="213"/>
      <c r="B59" s="212"/>
      <c r="C59" s="212"/>
      <c r="D59" s="10" t="s">
        <v>46</v>
      </c>
      <c r="E59" s="212"/>
      <c r="F59" s="212"/>
      <c r="G59" s="10" t="s">
        <v>45</v>
      </c>
      <c r="H59" s="212"/>
      <c r="I59" s="212"/>
    </row>
    <row r="60" spans="1:9" ht="22.5" customHeight="1" x14ac:dyDescent="0.2">
      <c r="A60" s="213"/>
      <c r="B60" s="212"/>
      <c r="C60" s="212"/>
      <c r="D60" s="9"/>
      <c r="E60" s="212"/>
      <c r="F60" s="212"/>
      <c r="G60" s="9"/>
      <c r="H60" s="212"/>
      <c r="I60" s="212"/>
    </row>
    <row r="61" spans="1:9" ht="30.75" customHeight="1" x14ac:dyDescent="0.2">
      <c r="A61" s="11">
        <v>16</v>
      </c>
      <c r="B61" s="198" t="s">
        <v>49</v>
      </c>
      <c r="C61" s="198"/>
      <c r="D61" s="198"/>
      <c r="E61" s="198"/>
      <c r="F61" s="198"/>
      <c r="G61" s="198"/>
      <c r="H61" s="198"/>
      <c r="I61" s="1"/>
    </row>
  </sheetData>
  <mergeCells count="107">
    <mergeCell ref="G1:I1"/>
    <mergeCell ref="A4:A7"/>
    <mergeCell ref="B4:B7"/>
    <mergeCell ref="C4:C7"/>
    <mergeCell ref="E4:E7"/>
    <mergeCell ref="F4:F7"/>
    <mergeCell ref="H4:H7"/>
    <mergeCell ref="I4:I7"/>
    <mergeCell ref="A1:A2"/>
    <mergeCell ref="B1:B2"/>
    <mergeCell ref="C1:C2"/>
    <mergeCell ref="D1:D2"/>
    <mergeCell ref="E1:E2"/>
    <mergeCell ref="F1:F2"/>
    <mergeCell ref="I8:I11"/>
    <mergeCell ref="A12:A15"/>
    <mergeCell ref="B12:B15"/>
    <mergeCell ref="C12:C15"/>
    <mergeCell ref="E12:E15"/>
    <mergeCell ref="F12:F15"/>
    <mergeCell ref="H12:H15"/>
    <mergeCell ref="I12:I15"/>
    <mergeCell ref="A8:A11"/>
    <mergeCell ref="B8:B11"/>
    <mergeCell ref="C8:C11"/>
    <mergeCell ref="E8:E11"/>
    <mergeCell ref="F8:F11"/>
    <mergeCell ref="H8:H11"/>
    <mergeCell ref="I16:I19"/>
    <mergeCell ref="A20:A23"/>
    <mergeCell ref="B20:B23"/>
    <mergeCell ref="C20:C23"/>
    <mergeCell ref="E20:E23"/>
    <mergeCell ref="F20:F23"/>
    <mergeCell ref="H20:H23"/>
    <mergeCell ref="I20:I23"/>
    <mergeCell ref="A16:A19"/>
    <mergeCell ref="B16:B19"/>
    <mergeCell ref="C16:C19"/>
    <mergeCell ref="E16:E19"/>
    <mergeCell ref="F16:F19"/>
    <mergeCell ref="H16:H19"/>
    <mergeCell ref="I24:I27"/>
    <mergeCell ref="A28:A31"/>
    <mergeCell ref="B28:B31"/>
    <mergeCell ref="C28:C31"/>
    <mergeCell ref="E28:E31"/>
    <mergeCell ref="F28:F31"/>
    <mergeCell ref="H28:H31"/>
    <mergeCell ref="I28:I31"/>
    <mergeCell ref="A24:A27"/>
    <mergeCell ref="B24:B27"/>
    <mergeCell ref="C24:C27"/>
    <mergeCell ref="E24:E27"/>
    <mergeCell ref="F24:F27"/>
    <mergeCell ref="H24:H27"/>
    <mergeCell ref="I33:I36"/>
    <mergeCell ref="A37:A40"/>
    <mergeCell ref="B37:B40"/>
    <mergeCell ref="C37:C40"/>
    <mergeCell ref="E37:E40"/>
    <mergeCell ref="F37:F40"/>
    <mergeCell ref="H37:H40"/>
    <mergeCell ref="I37:I40"/>
    <mergeCell ref="B32:H32"/>
    <mergeCell ref="A33:A36"/>
    <mergeCell ref="B33:B36"/>
    <mergeCell ref="C33:C36"/>
    <mergeCell ref="E33:E36"/>
    <mergeCell ref="F33:F36"/>
    <mergeCell ref="H33:H36"/>
    <mergeCell ref="I41:I44"/>
    <mergeCell ref="A45:A48"/>
    <mergeCell ref="B45:B48"/>
    <mergeCell ref="C45:C48"/>
    <mergeCell ref="E45:E48"/>
    <mergeCell ref="F45:F48"/>
    <mergeCell ref="H45:H48"/>
    <mergeCell ref="I45:I48"/>
    <mergeCell ref="A41:A44"/>
    <mergeCell ref="B41:B44"/>
    <mergeCell ref="C41:C44"/>
    <mergeCell ref="E41:E44"/>
    <mergeCell ref="F41:F44"/>
    <mergeCell ref="H41:H44"/>
    <mergeCell ref="I57:I60"/>
    <mergeCell ref="B61:H61"/>
    <mergeCell ref="A57:A60"/>
    <mergeCell ref="B57:B60"/>
    <mergeCell ref="C57:C60"/>
    <mergeCell ref="E57:E60"/>
    <mergeCell ref="F57:F60"/>
    <mergeCell ref="H57:H60"/>
    <mergeCell ref="I49:I52"/>
    <mergeCell ref="A53:A56"/>
    <mergeCell ref="B53:B56"/>
    <mergeCell ref="C53:C56"/>
    <mergeCell ref="E53:E56"/>
    <mergeCell ref="F53:F56"/>
    <mergeCell ref="H53:H56"/>
    <mergeCell ref="I53:I56"/>
    <mergeCell ref="A49:A52"/>
    <mergeCell ref="B49:B52"/>
    <mergeCell ref="C49:C52"/>
    <mergeCell ref="E49:E52"/>
    <mergeCell ref="F49:F52"/>
    <mergeCell ref="H49:H52"/>
  </mergeCells>
  <pageMargins left="0.59055118110236227" right="0.59055118110236227" top="0.98425196850393704" bottom="0.39370078740157483" header="0.31496062992125984" footer="0.31496062992125984"/>
  <pageSetup paperSize="9" scale="71" fitToHeight="2" orientation="landscape" r:id="rId1"/>
  <rowBreaks count="1" manualBreakCount="1">
    <brk id="32"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election sqref="A1:A7"/>
    </sheetView>
  </sheetViews>
  <sheetFormatPr baseColWidth="10" defaultColWidth="8.83203125" defaultRowHeight="15" x14ac:dyDescent="0.2"/>
  <sheetData>
    <row r="1" spans="1:1" ht="48" x14ac:dyDescent="0.2">
      <c r="A1" s="32" t="s">
        <v>362</v>
      </c>
    </row>
    <row r="2" spans="1:1" ht="144" x14ac:dyDescent="0.2">
      <c r="A2" s="32" t="s">
        <v>368</v>
      </c>
    </row>
    <row r="3" spans="1:1" ht="160" x14ac:dyDescent="0.2">
      <c r="A3" s="32" t="s">
        <v>364</v>
      </c>
    </row>
    <row r="4" spans="1:1" ht="112" x14ac:dyDescent="0.2">
      <c r="A4" s="32" t="s">
        <v>363</v>
      </c>
    </row>
    <row r="5" spans="1:1" ht="128" x14ac:dyDescent="0.2">
      <c r="A5" s="32" t="s">
        <v>369</v>
      </c>
    </row>
    <row r="6" spans="1:1" ht="144" x14ac:dyDescent="0.2">
      <c r="A6" s="32" t="s">
        <v>365</v>
      </c>
    </row>
    <row r="7" spans="1:1" ht="128" x14ac:dyDescent="0.2">
      <c r="A7" s="32"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Silabus</vt:lpstr>
      <vt:lpstr>RPS1</vt:lpstr>
      <vt:lpstr>RPS2</vt:lpstr>
      <vt:lpstr>Input Kode Matkul</vt:lpstr>
      <vt:lpstr>Input A</vt:lpstr>
      <vt:lpstr>Input B</vt:lpstr>
      <vt:lpstr>CPL</vt:lpstr>
      <vt:lpstr>RPS Isi (2)</vt:lpstr>
      <vt:lpstr>Sheet1</vt:lpstr>
      <vt:lpstr>KUR</vt:lpstr>
      <vt:lpstr>KURIKULUM</vt:lpstr>
      <vt:lpstr>NO_URUT</vt:lpstr>
      <vt:lpstr>'Input B'!Print_Area</vt:lpstr>
      <vt:lpstr>'RPS Isi (2)'!Print_Area</vt:lpstr>
      <vt:lpstr>'RPS1'!Print_Area</vt:lpstr>
      <vt:lpstr>'RPS2'!Print_Area</vt:lpstr>
      <vt:lpstr>Silabus!Print_Area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Diwan Ramadhan Jauhari</dc:creator>
  <cp:lastModifiedBy>Microsoft Office User</cp:lastModifiedBy>
  <cp:lastPrinted>2018-03-03T09:20:50Z</cp:lastPrinted>
  <dcterms:created xsi:type="dcterms:W3CDTF">2018-02-25T01:45:03Z</dcterms:created>
  <dcterms:modified xsi:type="dcterms:W3CDTF">2020-02-25T04:22:11Z</dcterms:modified>
</cp:coreProperties>
</file>